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195" windowHeight="10320" activeTab="0"/>
  </bookViews>
  <sheets>
    <sheet name="Доходы" sheetId="1" r:id="rId1"/>
  </sheets>
  <definedNames>
    <definedName name="_xlnm._FilterDatabase" localSheetId="0" hidden="1">'Доходы'!$A$5:$F$55</definedName>
    <definedName name="_xlnm.Print_Titles" localSheetId="0">'Доходы'!$3:$5</definedName>
    <definedName name="_xlnm.Print_Area" localSheetId="0">'Доходы'!$A$1:$H$57</definedName>
  </definedNames>
  <calcPr fullCalcOnLoad="1"/>
</workbook>
</file>

<file path=xl/sharedStrings.xml><?xml version="1.0" encoding="utf-8"?>
<sst xmlns="http://schemas.openxmlformats.org/spreadsheetml/2006/main" count="131" uniqueCount="131">
  <si>
    <t>Код бюджетной классификации Российской Федерации</t>
  </si>
  <si>
    <t>Наименование доходов</t>
  </si>
  <si>
    <t>ВСЕГО: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</si>
  <si>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</si>
  <si>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</si>
  <si>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</si>
  <si>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</si>
  <si>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</si>
  <si>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</si>
  <si>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</si>
  <si>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</si>
  <si>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</si>
  <si>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</si>
  <si>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</si>
  <si>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</si>
  <si>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</si>
  <si>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</si>
  <si>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</si>
  <si>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</si>
  <si>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</si>
  <si>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</si>
  <si>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</si>
  <si>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</si>
  <si>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</si>
  <si>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</si>
  <si>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</si>
  <si>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</si>
  <si>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</si>
  <si>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</si>
  <si>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</si>
  <si>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</si>
  <si>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</si>
  <si>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</si>
  <si>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</si>
  <si>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</si>
  <si>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</si>
  <si>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</si>
  <si>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</si>
  <si>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</si>
  <si>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</si>
  <si>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</si>
  <si>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</si>
  <si>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</si>
  <si>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</si>
  <si>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</si>
  <si>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</si>
  <si>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</si>
  <si>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</si>
  <si>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</si>
  <si>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(в рублях)</t>
  </si>
  <si>
    <t>БЕЗВОЗМЕЗДНЫЕ ПОСТУПЛЕНИЯ ОТ ГОСУДАРСТВЕННЫХ (МУНИЦИПАЛЬНЫХ) ОРГАНИЗАЦИЙ</t>
  </si>
  <si>
    <t>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 за 2018 год</t>
  </si>
  <si>
    <t>Первоначальный план на 2018 год
(закон от 18.12.2017 
№ 101-З)</t>
  </si>
  <si>
    <t>Уточненный план на 2018 год
(закон от 21.12.2018 
№ 109-З)</t>
  </si>
  <si>
    <t>Кассовое исполнение за 2018 год</t>
  </si>
  <si>
    <t>Процент исполнения к уточненному плану</t>
  </si>
  <si>
    <t>Процент исполнения к первоначаль
ному плану</t>
  </si>
  <si>
    <t>Причина отклонения от плана</t>
  </si>
  <si>
    <t>Налоговые доходы, в том числе:</t>
  </si>
  <si>
    <t>Неналоговые доходы, в том числе:</t>
  </si>
  <si>
    <t>1000000000 0000 000</t>
  </si>
  <si>
    <t>1010000000 0000 000</t>
  </si>
  <si>
    <t>1010100000 0000 110</t>
  </si>
  <si>
    <t>1010200001 0000 110</t>
  </si>
  <si>
    <t>1030000000 0000 000</t>
  </si>
  <si>
    <t>1030200001 0000 110</t>
  </si>
  <si>
    <t>1050000000 0000 000</t>
  </si>
  <si>
    <t>1050100000 0000 110</t>
  </si>
  <si>
    <t>1050300001 0000 110</t>
  </si>
  <si>
    <t>1060000000 0000 000</t>
  </si>
  <si>
    <t>1060200002 0000 110</t>
  </si>
  <si>
    <t>1060400002 0000 110</t>
  </si>
  <si>
    <t>1060500002 0000 110</t>
  </si>
  <si>
    <t>1070000000 0000 000</t>
  </si>
  <si>
    <t>1070100001 0000 110</t>
  </si>
  <si>
    <t>1070400001 0000 110</t>
  </si>
  <si>
    <t>1080000000 0000 000</t>
  </si>
  <si>
    <t>1090000000 0000 000</t>
  </si>
  <si>
    <t>1110000000 0000 000</t>
  </si>
  <si>
    <t>1110100000 0000 120</t>
  </si>
  <si>
    <t>1110300000 0000 120</t>
  </si>
  <si>
    <t>1110500000 0000 120</t>
  </si>
  <si>
    <t>1110700000 0000 120</t>
  </si>
  <si>
    <t>1110900000 0000 120</t>
  </si>
  <si>
    <t>1120000000 0000 000</t>
  </si>
  <si>
    <t>1120100001 0000 120</t>
  </si>
  <si>
    <t>1120200000 0000 120</t>
  </si>
  <si>
    <t>1120400000 0000 120</t>
  </si>
  <si>
    <t>1130000000 0000 000</t>
  </si>
  <si>
    <t>1130100000 0000 130</t>
  </si>
  <si>
    <t>1130200000 0000 130</t>
  </si>
  <si>
    <t>1140000000 0000 000</t>
  </si>
  <si>
    <t>1140200000 0000 000</t>
  </si>
  <si>
    <t>1140600000 0000 430</t>
  </si>
  <si>
    <t>1150000000 0000 000</t>
  </si>
  <si>
    <t>1150200000 0000 140</t>
  </si>
  <si>
    <t>1160000000 0000 000</t>
  </si>
  <si>
    <t>1170000000 0000 000</t>
  </si>
  <si>
    <t>2000000000 0000 000</t>
  </si>
  <si>
    <t>2020000000 0000 000</t>
  </si>
  <si>
    <t>2021000000 0000 151</t>
  </si>
  <si>
    <t>2022000000 0000 151</t>
  </si>
  <si>
    <t>2023000000 0000 151</t>
  </si>
  <si>
    <t>2024000000 0000 151</t>
  </si>
  <si>
    <t>2030000000 0000 000</t>
  </si>
  <si>
    <t>2180000000 0000 000</t>
  </si>
  <si>
    <t>2190000000 0000 000</t>
  </si>
  <si>
    <t>Увеличение объемов производства и реализации продукции основными налогоплательщиками региона</t>
  </si>
  <si>
    <t xml:space="preserve">Рост налоговой базы (Фонда оплаты труда) </t>
  </si>
  <si>
    <t>Рост сложился за счет увеличения выручки от реализации продукции, доходов от продажи недвижимого имущества, доходов от сдачи в аренду имущества, а также за счет постановки на налоговый учет новых налогоплательщиков</t>
  </si>
  <si>
    <t xml:space="preserve">Увеличение налоговой базы в связи с введением налогообложения имущества организаций исходя из кадастровой стоимости    </t>
  </si>
  <si>
    <t xml:space="preserve">Рост налоговой базы за счет увеличения количества зарегистрированных транспортных средств </t>
  </si>
  <si>
    <t>Рост налоговой базы в связи с постановкой на налоговый учет нового плательщика</t>
  </si>
  <si>
    <t xml:space="preserve">Увеличение объемов добычи полезных ископаемых налогоплательщиками региона и погашение задолженности   </t>
  </si>
  <si>
    <t>Увеличение количества обращений физических и юридических лиц для совершения юридически значимых действий</t>
  </si>
  <si>
    <t>Увеличение прибыли по результатам работы за 2017 год отдельными предприятиями с долей участия Брянской области</t>
  </si>
  <si>
    <t>Уменьшение лимитов привлечения и погашения в текущем году бюджетных кредитов, предоставляемых муниципальным образованиям для покрытия временных кассовых разрывов, возникающих при исполнении бюджетов</t>
  </si>
  <si>
    <t>Досрочная уплата в декабре 2018 года авансового платежа за 1 квартал 2019 года Брянским областным промышленным парком, погашение задолженности</t>
  </si>
  <si>
    <t xml:space="preserve">Получение чистой прибыли в большем объеме, чем запланировано </t>
  </si>
  <si>
    <t>Уплата пеней за просрочку платежей в большем объеме</t>
  </si>
  <si>
    <t>Увеличение количества поданных заявок недропользователями на право пользования недрами</t>
  </si>
  <si>
    <t>Увеличение в связи с исключением инвестиционного проекта из перечня приоритетных и увеличением минимальных ставок платы заготавливаемой древесины</t>
  </si>
  <si>
    <t>Увеличение количества обращений за оказанием платных услуг</t>
  </si>
  <si>
    <t>Возврат в бюджет субсидий прошлых лет</t>
  </si>
  <si>
    <t>Реализация имущества посредством публичного предложения объектов недвижимого имущества</t>
  </si>
  <si>
    <t>Реализация большего количества объектов, чем планировалось</t>
  </si>
  <si>
    <t>Уменьшение количества обращений за оказанием платных услуг</t>
  </si>
  <si>
    <t>Активизация контрольной работы органов власти всех уровней</t>
  </si>
  <si>
    <t>На момент планирования областного бюджета отсутствовало часть федеральных НПА о распределении субсидий из федерального бюджета</t>
  </si>
  <si>
    <t>Исполнение обусловлено поступлением средств субвенции в соответствии с  фактической потребностью</t>
  </si>
  <si>
    <t>Распределение иных межбюджетных трансфертов производится в течение финансового года. Большая часть средств приходится на возмещение части затрат на уплату процентов по инвестиционным кредитам (займам) в агропромышленном комплексе (доля 90,4 % - поступили во втором полугодии)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</si>
</sst>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0"/>
    <numFmt numFmtId="166" formatCode="#,##0.0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1">
      <alignment horizontal="center" wrapText="1"/>
      <protection/>
    </xf>
    <xf numFmtId="49" fontId="38" fillId="0" borderId="1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2">
      <alignment horizontal="center" wrapText="1"/>
      <protection/>
    </xf>
    <xf numFmtId="49" fontId="38" fillId="0" borderId="3">
      <alignment horizontal="center"/>
      <protection/>
    </xf>
    <xf numFmtId="49" fontId="38" fillId="0" borderId="3">
      <alignment horizontal="center"/>
      <protection/>
    </xf>
    <xf numFmtId="49" fontId="38" fillId="0" borderId="4">
      <alignment/>
      <protection/>
    </xf>
    <xf numFmtId="49" fontId="38" fillId="0" borderId="4">
      <alignment/>
      <protection/>
    </xf>
    <xf numFmtId="4" fontId="38" fillId="0" borderId="3">
      <alignment horizontal="right"/>
      <protection/>
    </xf>
    <xf numFmtId="4" fontId="38" fillId="0" borderId="3">
      <alignment horizontal="right"/>
      <protection/>
    </xf>
    <xf numFmtId="4" fontId="38" fillId="0" borderId="1">
      <alignment horizontal="right"/>
      <protection/>
    </xf>
    <xf numFmtId="4" fontId="38" fillId="0" borderId="1">
      <alignment horizontal="right"/>
      <protection/>
    </xf>
    <xf numFmtId="49" fontId="38" fillId="0" borderId="0">
      <alignment horizontal="right"/>
      <protection/>
    </xf>
    <xf numFmtId="49" fontId="38" fillId="0" borderId="0">
      <alignment horizontal="right"/>
      <protection/>
    </xf>
    <xf numFmtId="4" fontId="38" fillId="0" borderId="5">
      <alignment horizontal="right"/>
      <protection/>
    </xf>
    <xf numFmtId="4" fontId="38" fillId="0" borderId="5">
      <alignment horizontal="right"/>
      <protection/>
    </xf>
    <xf numFmtId="49" fontId="38" fillId="0" borderId="6">
      <alignment horizontal="center"/>
      <protection/>
    </xf>
    <xf numFmtId="49" fontId="38" fillId="0" borderId="6">
      <alignment horizontal="center"/>
      <protection/>
    </xf>
    <xf numFmtId="4" fontId="38" fillId="0" borderId="7">
      <alignment horizontal="right"/>
      <protection/>
    </xf>
    <xf numFmtId="4" fontId="38" fillId="0" borderId="7">
      <alignment horizontal="right"/>
      <protection/>
    </xf>
    <xf numFmtId="0" fontId="38" fillId="0" borderId="8">
      <alignment horizontal="left" wrapText="1"/>
      <protection/>
    </xf>
    <xf numFmtId="0" fontId="38" fillId="0" borderId="8">
      <alignment horizontal="left" wrapText="1"/>
      <protection/>
    </xf>
    <xf numFmtId="0" fontId="39" fillId="0" borderId="9">
      <alignment horizontal="left" wrapText="1"/>
      <protection/>
    </xf>
    <xf numFmtId="0" fontId="39" fillId="0" borderId="9">
      <alignment horizontal="left" wrapText="1"/>
      <protection/>
    </xf>
    <xf numFmtId="0" fontId="38" fillId="0" borderId="10">
      <alignment horizontal="left" wrapText="1" indent="2"/>
      <protection/>
    </xf>
    <xf numFmtId="0" fontId="38" fillId="0" borderId="10">
      <alignment horizontal="left" wrapText="1" indent="2"/>
      <protection/>
    </xf>
    <xf numFmtId="0" fontId="37" fillId="0" borderId="11">
      <alignment/>
      <protection/>
    </xf>
    <xf numFmtId="0" fontId="37" fillId="0" borderId="11">
      <alignment/>
      <protection/>
    </xf>
    <xf numFmtId="0" fontId="38" fillId="0" borderId="4">
      <alignment/>
      <protection/>
    </xf>
    <xf numFmtId="0" fontId="38" fillId="0" borderId="4">
      <alignment/>
      <protection/>
    </xf>
    <xf numFmtId="0" fontId="37" fillId="0" borderId="4">
      <alignment/>
      <protection/>
    </xf>
    <xf numFmtId="0" fontId="37" fillId="0" borderId="4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9" fillId="0" borderId="4">
      <alignment/>
      <protection/>
    </xf>
    <xf numFmtId="0" fontId="39" fillId="0" borderId="4">
      <alignment/>
      <protection/>
    </xf>
    <xf numFmtId="0" fontId="38" fillId="0" borderId="12">
      <alignment horizontal="left" wrapText="1"/>
      <protection/>
    </xf>
    <xf numFmtId="0" fontId="38" fillId="0" borderId="12">
      <alignment horizontal="left" wrapText="1"/>
      <protection/>
    </xf>
    <xf numFmtId="0" fontId="38" fillId="0" borderId="13">
      <alignment horizontal="left" wrapText="1" indent="1"/>
      <protection/>
    </xf>
    <xf numFmtId="0" fontId="38" fillId="0" borderId="13">
      <alignment horizontal="left" wrapText="1" indent="1"/>
      <protection/>
    </xf>
    <xf numFmtId="0" fontId="38" fillId="0" borderId="12">
      <alignment horizontal="left" wrapText="1" indent="2"/>
      <protection/>
    </xf>
    <xf numFmtId="0" fontId="38" fillId="0" borderId="12">
      <alignment horizontal="left" wrapText="1" indent="2"/>
      <protection/>
    </xf>
    <xf numFmtId="0" fontId="37" fillId="20" borderId="14">
      <alignment/>
      <protection/>
    </xf>
    <xf numFmtId="0" fontId="37" fillId="20" borderId="14">
      <alignment/>
      <protection/>
    </xf>
    <xf numFmtId="0" fontId="38" fillId="0" borderId="15">
      <alignment horizontal="left" wrapText="1" indent="2"/>
      <protection/>
    </xf>
    <xf numFmtId="0" fontId="38" fillId="0" borderId="15">
      <alignment horizontal="left" wrapText="1" indent="2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49" fontId="38" fillId="0" borderId="4">
      <alignment horizontal="left"/>
      <protection/>
    </xf>
    <xf numFmtId="49" fontId="38" fillId="0" borderId="4">
      <alignment horizontal="left"/>
      <protection/>
    </xf>
    <xf numFmtId="49" fontId="38" fillId="0" borderId="16">
      <alignment horizontal="center" wrapText="1"/>
      <protection/>
    </xf>
    <xf numFmtId="49" fontId="38" fillId="0" borderId="16">
      <alignment horizontal="center" wrapText="1"/>
      <protection/>
    </xf>
    <xf numFmtId="49" fontId="38" fillId="0" borderId="16">
      <alignment horizontal="center" shrinkToFit="1"/>
      <protection/>
    </xf>
    <xf numFmtId="49" fontId="38" fillId="0" borderId="16">
      <alignment horizontal="center" shrinkToFit="1"/>
      <protection/>
    </xf>
    <xf numFmtId="49" fontId="38" fillId="0" borderId="3">
      <alignment horizontal="center" shrinkToFit="1"/>
      <protection/>
    </xf>
    <xf numFmtId="49" fontId="38" fillId="0" borderId="3">
      <alignment horizontal="center" shrinkToFit="1"/>
      <protection/>
    </xf>
    <xf numFmtId="0" fontId="38" fillId="0" borderId="17">
      <alignment horizontal="left" wrapText="1"/>
      <protection/>
    </xf>
    <xf numFmtId="0" fontId="38" fillId="0" borderId="17">
      <alignment horizontal="left" wrapText="1"/>
      <protection/>
    </xf>
    <xf numFmtId="0" fontId="38" fillId="0" borderId="8">
      <alignment horizontal="left" wrapText="1" indent="1"/>
      <protection/>
    </xf>
    <xf numFmtId="0" fontId="38" fillId="0" borderId="8">
      <alignment horizontal="left" wrapText="1" indent="1"/>
      <protection/>
    </xf>
    <xf numFmtId="0" fontId="38" fillId="0" borderId="17">
      <alignment horizontal="left" wrapText="1" indent="2"/>
      <protection/>
    </xf>
    <xf numFmtId="0" fontId="38" fillId="0" borderId="17">
      <alignment horizontal="left" wrapText="1" indent="2"/>
      <protection/>
    </xf>
    <xf numFmtId="0" fontId="38" fillId="0" borderId="8">
      <alignment horizontal="left" wrapText="1" indent="2"/>
      <protection/>
    </xf>
    <xf numFmtId="0" fontId="38" fillId="0" borderId="8">
      <alignment horizontal="left" wrapText="1" indent="2"/>
      <protection/>
    </xf>
    <xf numFmtId="0" fontId="37" fillId="0" borderId="18">
      <alignment/>
      <protection/>
    </xf>
    <xf numFmtId="0" fontId="37" fillId="0" borderId="18">
      <alignment/>
      <protection/>
    </xf>
    <xf numFmtId="0" fontId="37" fillId="0" borderId="19">
      <alignment/>
      <protection/>
    </xf>
    <xf numFmtId="0" fontId="37" fillId="0" borderId="19">
      <alignment/>
      <protection/>
    </xf>
    <xf numFmtId="0" fontId="39" fillId="0" borderId="20">
      <alignment horizontal="center" vertical="center" textRotation="90" wrapText="1"/>
      <protection/>
    </xf>
    <xf numFmtId="0" fontId="39" fillId="0" borderId="20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9" fillId="0" borderId="11">
      <alignment horizontal="center" vertical="center" textRotation="90" wrapText="1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9" fillId="0" borderId="4">
      <alignment horizontal="center" vertical="center" textRotation="90" wrapText="1"/>
      <protection/>
    </xf>
    <xf numFmtId="0" fontId="39" fillId="0" borderId="4">
      <alignment horizontal="center" vertical="center" textRotation="90" wrapText="1"/>
      <protection/>
    </xf>
    <xf numFmtId="0" fontId="39" fillId="0" borderId="11">
      <alignment horizontal="center" vertical="center" textRotation="90"/>
      <protection/>
    </xf>
    <xf numFmtId="0" fontId="39" fillId="0" borderId="11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4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0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39" fillId="0" borderId="21">
      <alignment horizontal="center" vertical="center" textRotation="90"/>
      <protection/>
    </xf>
    <xf numFmtId="0" fontId="40" fillId="0" borderId="4">
      <alignment wrapText="1"/>
      <protection/>
    </xf>
    <xf numFmtId="0" fontId="40" fillId="0" borderId="4">
      <alignment wrapText="1"/>
      <protection/>
    </xf>
    <xf numFmtId="0" fontId="40" fillId="0" borderId="21">
      <alignment wrapText="1"/>
      <protection/>
    </xf>
    <xf numFmtId="0" fontId="40" fillId="0" borderId="21">
      <alignment wrapText="1"/>
      <protection/>
    </xf>
    <xf numFmtId="0" fontId="40" fillId="0" borderId="11">
      <alignment wrapText="1"/>
      <protection/>
    </xf>
    <xf numFmtId="0" fontId="40" fillId="0" borderId="11">
      <alignment wrapText="1"/>
      <protection/>
    </xf>
    <xf numFmtId="0" fontId="38" fillId="0" borderId="21">
      <alignment horizontal="center" vertical="top" wrapText="1"/>
      <protection/>
    </xf>
    <xf numFmtId="0" fontId="38" fillId="0" borderId="21">
      <alignment horizontal="center" vertical="top" wrapText="1"/>
      <protection/>
    </xf>
    <xf numFmtId="0" fontId="39" fillId="0" borderId="22">
      <alignment/>
      <protection/>
    </xf>
    <xf numFmtId="0" fontId="39" fillId="0" borderId="22">
      <alignment/>
      <protection/>
    </xf>
    <xf numFmtId="49" fontId="41" fillId="0" borderId="23">
      <alignment horizontal="left" vertical="center" wrapText="1"/>
      <protection/>
    </xf>
    <xf numFmtId="49" fontId="41" fillId="0" borderId="23">
      <alignment horizontal="left" vertical="center" wrapText="1"/>
      <protection/>
    </xf>
    <xf numFmtId="49" fontId="38" fillId="0" borderId="24">
      <alignment horizontal="left" vertical="center" wrapText="1" indent="2"/>
      <protection/>
    </xf>
    <xf numFmtId="49" fontId="38" fillId="0" borderId="24">
      <alignment horizontal="left" vertical="center" wrapText="1" indent="2"/>
      <protection/>
    </xf>
    <xf numFmtId="49" fontId="38" fillId="0" borderId="15">
      <alignment horizontal="left" vertical="center" wrapText="1" indent="3"/>
      <protection/>
    </xf>
    <xf numFmtId="49" fontId="38" fillId="0" borderId="15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3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49" fontId="38" fillId="0" borderId="25">
      <alignment horizontal="left" vertical="center" wrapText="1" indent="3"/>
      <protection/>
    </xf>
    <xf numFmtId="0" fontId="41" fillId="0" borderId="22">
      <alignment horizontal="left" vertical="center" wrapText="1"/>
      <protection/>
    </xf>
    <xf numFmtId="0" fontId="41" fillId="0" borderId="22">
      <alignment horizontal="left" vertical="center" wrapText="1"/>
      <protection/>
    </xf>
    <xf numFmtId="49" fontId="38" fillId="0" borderId="11">
      <alignment horizontal="left" vertical="center" wrapText="1" indent="3"/>
      <protection/>
    </xf>
    <xf numFmtId="49" fontId="38" fillId="0" borderId="11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0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38" fillId="0" borderId="4">
      <alignment horizontal="left" vertical="center" wrapText="1" indent="3"/>
      <protection/>
    </xf>
    <xf numFmtId="49" fontId="41" fillId="0" borderId="22">
      <alignment horizontal="left" vertical="center" wrapText="1"/>
      <protection/>
    </xf>
    <xf numFmtId="49" fontId="41" fillId="0" borderId="22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3">
      <alignment horizontal="left" vertical="center" wrapText="1"/>
      <protection/>
    </xf>
    <xf numFmtId="0" fontId="38" fillId="0" borderId="25">
      <alignment horizontal="left" vertical="center" wrapText="1"/>
      <protection/>
    </xf>
    <xf numFmtId="0" fontId="38" fillId="0" borderId="25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3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8" fillId="0" borderId="25">
      <alignment horizontal="left" vertical="center" wrapText="1"/>
      <protection/>
    </xf>
    <xf numFmtId="49" fontId="39" fillId="0" borderId="26">
      <alignment horizontal="center"/>
      <protection/>
    </xf>
    <xf numFmtId="49" fontId="39" fillId="0" borderId="26">
      <alignment horizontal="center"/>
      <protection/>
    </xf>
    <xf numFmtId="49" fontId="39" fillId="0" borderId="27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28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16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7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29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3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0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8" fillId="0" borderId="4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0" fontId="39" fillId="0" borderId="26">
      <alignment horizontal="center" vertical="center"/>
      <protection/>
    </xf>
    <xf numFmtId="0" fontId="39" fillId="0" borderId="26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28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16">
      <alignment horizontal="center" vertical="center"/>
      <protection/>
    </xf>
    <xf numFmtId="0" fontId="38" fillId="0" borderId="27">
      <alignment horizontal="center" vertical="center"/>
      <protection/>
    </xf>
    <xf numFmtId="0" fontId="38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9" fillId="0" borderId="27">
      <alignment horizontal="center" vertical="center"/>
      <protection/>
    </xf>
    <xf numFmtId="0" fontId="38" fillId="0" borderId="29">
      <alignment horizontal="center" vertical="center"/>
      <protection/>
    </xf>
    <xf numFmtId="0" fontId="38" fillId="0" borderId="29">
      <alignment horizontal="center" vertical="center"/>
      <protection/>
    </xf>
    <xf numFmtId="49" fontId="39" fillId="0" borderId="26">
      <alignment horizontal="center" vertical="center"/>
      <protection/>
    </xf>
    <xf numFmtId="49" fontId="39" fillId="0" borderId="26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16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7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29">
      <alignment horizontal="center" vertical="center"/>
      <protection/>
    </xf>
    <xf numFmtId="49" fontId="38" fillId="0" borderId="4">
      <alignment horizontal="center"/>
      <protection/>
    </xf>
    <xf numFmtId="49" fontId="38" fillId="0" borderId="4">
      <alignment horizontal="center"/>
      <protection/>
    </xf>
    <xf numFmtId="0" fontId="38" fillId="0" borderId="11">
      <alignment horizontal="center"/>
      <protection/>
    </xf>
    <xf numFmtId="0" fontId="38" fillId="0" borderId="11">
      <alignment horizontal="center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49" fontId="38" fillId="0" borderId="4">
      <alignment/>
      <protection/>
    </xf>
    <xf numFmtId="49" fontId="38" fillId="0" borderId="4">
      <alignment/>
      <protection/>
    </xf>
    <xf numFmtId="0" fontId="38" fillId="0" borderId="21">
      <alignment horizontal="center" vertical="top"/>
      <protection/>
    </xf>
    <xf numFmtId="0" fontId="38" fillId="0" borderId="21">
      <alignment horizontal="center" vertical="top"/>
      <protection/>
    </xf>
    <xf numFmtId="49" fontId="38" fillId="0" borderId="21">
      <alignment horizontal="center" vertical="top" wrapText="1"/>
      <protection/>
    </xf>
    <xf numFmtId="49" fontId="38" fillId="0" borderId="21">
      <alignment horizontal="center" vertical="top" wrapText="1"/>
      <protection/>
    </xf>
    <xf numFmtId="0" fontId="38" fillId="0" borderId="18">
      <alignment/>
      <protection/>
    </xf>
    <xf numFmtId="0" fontId="38" fillId="0" borderId="18">
      <alignment/>
      <protection/>
    </xf>
    <xf numFmtId="4" fontId="38" fillId="0" borderId="31">
      <alignment horizontal="right"/>
      <protection/>
    </xf>
    <xf numFmtId="4" fontId="38" fillId="0" borderId="31">
      <alignment horizontal="right"/>
      <protection/>
    </xf>
    <xf numFmtId="4" fontId="38" fillId="0" borderId="30">
      <alignment horizontal="right"/>
      <protection/>
    </xf>
    <xf numFmtId="4" fontId="38" fillId="0" borderId="30">
      <alignment horizontal="right"/>
      <protection/>
    </xf>
    <xf numFmtId="4" fontId="38" fillId="0" borderId="0">
      <alignment horizontal="right" shrinkToFit="1"/>
      <protection/>
    </xf>
    <xf numFmtId="4" fontId="38" fillId="0" borderId="0">
      <alignment horizontal="right" shrinkToFit="1"/>
      <protection/>
    </xf>
    <xf numFmtId="4" fontId="38" fillId="0" borderId="4">
      <alignment horizontal="right"/>
      <protection/>
    </xf>
    <xf numFmtId="4" fontId="38" fillId="0" borderId="4">
      <alignment horizontal="right"/>
      <protection/>
    </xf>
    <xf numFmtId="0" fontId="38" fillId="0" borderId="11">
      <alignment/>
      <protection/>
    </xf>
    <xf numFmtId="0" fontId="38" fillId="0" borderId="11">
      <alignment/>
      <protection/>
    </xf>
    <xf numFmtId="0" fontId="38" fillId="0" borderId="21">
      <alignment horizontal="center" vertical="top" wrapText="1"/>
      <protection/>
    </xf>
    <xf numFmtId="0" fontId="38" fillId="0" borderId="21">
      <alignment horizontal="center" vertical="top" wrapText="1"/>
      <protection/>
    </xf>
    <xf numFmtId="0" fontId="38" fillId="0" borderId="4">
      <alignment horizontal="center"/>
      <protection/>
    </xf>
    <xf numFmtId="0" fontId="38" fillId="0" borderId="4">
      <alignment horizontal="center"/>
      <protection/>
    </xf>
    <xf numFmtId="49" fontId="38" fillId="0" borderId="11">
      <alignment horizontal="center"/>
      <protection/>
    </xf>
    <xf numFmtId="49" fontId="38" fillId="0" borderId="11">
      <alignment horizontal="center"/>
      <protection/>
    </xf>
    <xf numFmtId="49" fontId="38" fillId="0" borderId="0">
      <alignment horizontal="left"/>
      <protection/>
    </xf>
    <xf numFmtId="49" fontId="38" fillId="0" borderId="0">
      <alignment horizontal="left"/>
      <protection/>
    </xf>
    <xf numFmtId="4" fontId="38" fillId="0" borderId="18">
      <alignment horizontal="right"/>
      <protection/>
    </xf>
    <xf numFmtId="4" fontId="38" fillId="0" borderId="18">
      <alignment horizontal="right"/>
      <protection/>
    </xf>
    <xf numFmtId="0" fontId="38" fillId="0" borderId="21">
      <alignment horizontal="center" vertical="top"/>
      <protection/>
    </xf>
    <xf numFmtId="0" fontId="38" fillId="0" borderId="21">
      <alignment horizontal="center" vertical="top"/>
      <protection/>
    </xf>
    <xf numFmtId="4" fontId="38" fillId="0" borderId="19">
      <alignment horizontal="right"/>
      <protection/>
    </xf>
    <xf numFmtId="4" fontId="38" fillId="0" borderId="19">
      <alignment horizontal="right"/>
      <protection/>
    </xf>
    <xf numFmtId="4" fontId="38" fillId="0" borderId="32">
      <alignment horizontal="right"/>
      <protection/>
    </xf>
    <xf numFmtId="4" fontId="38" fillId="0" borderId="32">
      <alignment horizontal="right"/>
      <protection/>
    </xf>
    <xf numFmtId="0" fontId="38" fillId="0" borderId="19">
      <alignment/>
      <protection/>
    </xf>
    <xf numFmtId="0" fontId="38" fillId="0" borderId="19">
      <alignment/>
      <protection/>
    </xf>
    <xf numFmtId="0" fontId="42" fillId="0" borderId="33">
      <alignment/>
      <protection/>
    </xf>
    <xf numFmtId="0" fontId="42" fillId="0" borderId="33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8" fillId="0" borderId="0">
      <alignment horizontal="left"/>
      <protection/>
    </xf>
    <xf numFmtId="0" fontId="38" fillId="0" borderId="0">
      <alignment horizontal="left"/>
      <protection/>
    </xf>
    <xf numFmtId="0" fontId="38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20" borderId="4">
      <alignment/>
      <protection/>
    </xf>
    <xf numFmtId="0" fontId="37" fillId="20" borderId="4">
      <alignment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0" fontId="37" fillId="20" borderId="34">
      <alignment/>
      <protection/>
    </xf>
    <xf numFmtId="0" fontId="37" fillId="20" borderId="34">
      <alignment/>
      <protection/>
    </xf>
    <xf numFmtId="0" fontId="38" fillId="0" borderId="35">
      <alignment horizontal="left" wrapText="1"/>
      <protection/>
    </xf>
    <xf numFmtId="0" fontId="38" fillId="0" borderId="35">
      <alignment horizontal="left" wrapText="1"/>
      <protection/>
    </xf>
    <xf numFmtId="0" fontId="38" fillId="0" borderId="12">
      <alignment horizontal="left" wrapText="1" indent="1"/>
      <protection/>
    </xf>
    <xf numFmtId="0" fontId="38" fillId="0" borderId="12">
      <alignment horizontal="left" wrapText="1" indent="1"/>
      <protection/>
    </xf>
    <xf numFmtId="0" fontId="38" fillId="0" borderId="6">
      <alignment horizontal="left" wrapText="1" indent="2"/>
      <protection/>
    </xf>
    <xf numFmtId="0" fontId="38" fillId="0" borderId="6">
      <alignment horizontal="left" wrapText="1" indent="2"/>
      <protection/>
    </xf>
    <xf numFmtId="0" fontId="37" fillId="20" borderId="11">
      <alignment/>
      <protection/>
    </xf>
    <xf numFmtId="0" fontId="37" fillId="20" borderId="11">
      <alignment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45" fillId="0" borderId="0">
      <alignment horizontal="center" vertical="top"/>
      <protection/>
    </xf>
    <xf numFmtId="0" fontId="38" fillId="0" borderId="4">
      <alignment wrapText="1"/>
      <protection/>
    </xf>
    <xf numFmtId="0" fontId="38" fillId="0" borderId="4">
      <alignment wrapText="1"/>
      <protection/>
    </xf>
    <xf numFmtId="0" fontId="38" fillId="0" borderId="34">
      <alignment wrapText="1"/>
      <protection/>
    </xf>
    <xf numFmtId="0" fontId="38" fillId="0" borderId="34">
      <alignment wrapText="1"/>
      <protection/>
    </xf>
    <xf numFmtId="0" fontId="38" fillId="0" borderId="11">
      <alignment horizontal="left"/>
      <protection/>
    </xf>
    <xf numFmtId="0" fontId="38" fillId="0" borderId="11">
      <alignment horizontal="left"/>
      <protection/>
    </xf>
    <xf numFmtId="0" fontId="37" fillId="20" borderId="36">
      <alignment/>
      <protection/>
    </xf>
    <xf numFmtId="0" fontId="37" fillId="20" borderId="36">
      <alignment/>
      <protection/>
    </xf>
    <xf numFmtId="49" fontId="38" fillId="0" borderId="26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8">
      <alignment horizontal="center" wrapText="1"/>
      <protection/>
    </xf>
    <xf numFmtId="49" fontId="38" fillId="0" borderId="27">
      <alignment horizontal="center"/>
      <protection/>
    </xf>
    <xf numFmtId="49" fontId="38" fillId="0" borderId="27">
      <alignment horizontal="center"/>
      <protection/>
    </xf>
    <xf numFmtId="0" fontId="37" fillId="20" borderId="37">
      <alignment/>
      <protection/>
    </xf>
    <xf numFmtId="0" fontId="37" fillId="20" borderId="37">
      <alignment/>
      <protection/>
    </xf>
    <xf numFmtId="0" fontId="38" fillId="0" borderId="30">
      <alignment/>
      <protection/>
    </xf>
    <xf numFmtId="0" fontId="38" fillId="0" borderId="3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49" fontId="38" fillId="0" borderId="11">
      <alignment/>
      <protection/>
    </xf>
    <xf numFmtId="49" fontId="38" fillId="0" borderId="11">
      <alignment/>
      <protection/>
    </xf>
    <xf numFmtId="49" fontId="38" fillId="0" borderId="0">
      <alignment/>
      <protection/>
    </xf>
    <xf numFmtId="49" fontId="38" fillId="0" borderId="0">
      <alignment/>
      <protection/>
    </xf>
    <xf numFmtId="49" fontId="38" fillId="0" borderId="1">
      <alignment horizontal="center"/>
      <protection/>
    </xf>
    <xf numFmtId="49" fontId="38" fillId="0" borderId="1">
      <alignment horizontal="center"/>
      <protection/>
    </xf>
    <xf numFmtId="49" fontId="38" fillId="0" borderId="18">
      <alignment horizontal="center"/>
      <protection/>
    </xf>
    <xf numFmtId="49" fontId="38" fillId="0" borderId="18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/>
      <protection/>
    </xf>
    <xf numFmtId="49" fontId="38" fillId="0" borderId="21">
      <alignment horizontal="center" vertical="center" wrapText="1"/>
      <protection/>
    </xf>
    <xf numFmtId="49" fontId="38" fillId="0" borderId="2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49" fontId="38" fillId="0" borderId="31">
      <alignment horizontal="center" vertical="center" wrapText="1"/>
      <protection/>
    </xf>
    <xf numFmtId="0" fontId="37" fillId="20" borderId="38">
      <alignment/>
      <protection/>
    </xf>
    <xf numFmtId="0" fontId="37" fillId="20" borderId="38">
      <alignment/>
      <protection/>
    </xf>
    <xf numFmtId="4" fontId="38" fillId="0" borderId="21">
      <alignment horizontal="right"/>
      <protection/>
    </xf>
    <xf numFmtId="4" fontId="38" fillId="0" borderId="21">
      <alignment horizontal="right"/>
      <protection/>
    </xf>
    <xf numFmtId="0" fontId="38" fillId="21" borderId="30">
      <alignment/>
      <protection/>
    </xf>
    <xf numFmtId="0" fontId="38" fillId="21" borderId="30">
      <alignment/>
      <protection/>
    </xf>
    <xf numFmtId="0" fontId="38" fillId="21" borderId="0">
      <alignment/>
      <protection/>
    </xf>
    <xf numFmtId="0" fontId="38" fillId="21" borderId="0">
      <alignment/>
      <protection/>
    </xf>
    <xf numFmtId="0" fontId="44" fillId="0" borderId="0">
      <alignment horizontal="center" wrapText="1"/>
      <protection/>
    </xf>
    <xf numFmtId="0" fontId="44" fillId="0" borderId="0">
      <alignment horizontal="center" wrapText="1"/>
      <protection/>
    </xf>
    <xf numFmtId="0" fontId="46" fillId="0" borderId="39">
      <alignment/>
      <protection/>
    </xf>
    <xf numFmtId="0" fontId="46" fillId="0" borderId="39">
      <alignment/>
      <protection/>
    </xf>
    <xf numFmtId="49" fontId="47" fillId="0" borderId="40">
      <alignment horizontal="right"/>
      <protection/>
    </xf>
    <xf numFmtId="49" fontId="47" fillId="0" borderId="40">
      <alignment horizontal="right"/>
      <protection/>
    </xf>
    <xf numFmtId="0" fontId="38" fillId="0" borderId="40">
      <alignment horizontal="right"/>
      <protection/>
    </xf>
    <xf numFmtId="0" fontId="38" fillId="0" borderId="40">
      <alignment horizontal="right"/>
      <protection/>
    </xf>
    <xf numFmtId="0" fontId="46" fillId="0" borderId="4">
      <alignment/>
      <protection/>
    </xf>
    <xf numFmtId="0" fontId="46" fillId="0" borderId="4">
      <alignment/>
      <protection/>
    </xf>
    <xf numFmtId="0" fontId="38" fillId="0" borderId="31">
      <alignment horizontal="center"/>
      <protection/>
    </xf>
    <xf numFmtId="0" fontId="38" fillId="0" borderId="31">
      <alignment horizontal="center"/>
      <protection/>
    </xf>
    <xf numFmtId="49" fontId="37" fillId="0" borderId="41">
      <alignment horizontal="center"/>
      <protection/>
    </xf>
    <xf numFmtId="49" fontId="37" fillId="0" borderId="41">
      <alignment horizontal="center"/>
      <protection/>
    </xf>
    <xf numFmtId="164" fontId="38" fillId="0" borderId="9">
      <alignment horizontal="center"/>
      <protection/>
    </xf>
    <xf numFmtId="164" fontId="38" fillId="0" borderId="9">
      <alignment horizontal="center"/>
      <protection/>
    </xf>
    <xf numFmtId="0" fontId="38" fillId="0" borderId="42">
      <alignment horizontal="center"/>
      <protection/>
    </xf>
    <xf numFmtId="0" fontId="38" fillId="0" borderId="42">
      <alignment horizontal="center"/>
      <protection/>
    </xf>
    <xf numFmtId="49" fontId="38" fillId="0" borderId="10">
      <alignment horizontal="center"/>
      <protection/>
    </xf>
    <xf numFmtId="49" fontId="38" fillId="0" borderId="10">
      <alignment horizontal="center"/>
      <protection/>
    </xf>
    <xf numFmtId="49" fontId="38" fillId="0" borderId="9">
      <alignment horizontal="center"/>
      <protection/>
    </xf>
    <xf numFmtId="49" fontId="38" fillId="0" borderId="9">
      <alignment horizontal="center"/>
      <protection/>
    </xf>
    <xf numFmtId="0" fontId="38" fillId="0" borderId="9">
      <alignment horizontal="center"/>
      <protection/>
    </xf>
    <xf numFmtId="0" fontId="38" fillId="0" borderId="9">
      <alignment horizontal="center"/>
      <protection/>
    </xf>
    <xf numFmtId="49" fontId="38" fillId="0" borderId="43">
      <alignment horizontal="center"/>
      <protection/>
    </xf>
    <xf numFmtId="49" fontId="38" fillId="0" borderId="43">
      <alignment horizontal="center"/>
      <protection/>
    </xf>
    <xf numFmtId="0" fontId="42" fillId="0" borderId="30">
      <alignment/>
      <protection/>
    </xf>
    <xf numFmtId="0" fontId="42" fillId="0" borderId="3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7" fillId="0" borderId="44">
      <alignment/>
      <protection/>
    </xf>
    <xf numFmtId="0" fontId="37" fillId="0" borderId="44">
      <alignment/>
      <protection/>
    </xf>
    <xf numFmtId="0" fontId="37" fillId="0" borderId="33">
      <alignment/>
      <protection/>
    </xf>
    <xf numFmtId="0" fontId="37" fillId="0" borderId="33">
      <alignment/>
      <protection/>
    </xf>
    <xf numFmtId="4" fontId="38" fillId="0" borderId="6">
      <alignment horizontal="right"/>
      <protection/>
    </xf>
    <xf numFmtId="4" fontId="38" fillId="0" borderId="6">
      <alignment horizontal="right"/>
      <protection/>
    </xf>
    <xf numFmtId="49" fontId="38" fillId="0" borderId="19">
      <alignment horizontal="center"/>
      <protection/>
    </xf>
    <xf numFmtId="49" fontId="38" fillId="0" borderId="19">
      <alignment horizontal="center"/>
      <protection/>
    </xf>
    <xf numFmtId="0" fontId="38" fillId="0" borderId="45">
      <alignment horizontal="left" wrapText="1"/>
      <protection/>
    </xf>
    <xf numFmtId="0" fontId="38" fillId="0" borderId="45">
      <alignment horizontal="left" wrapText="1"/>
      <protection/>
    </xf>
    <xf numFmtId="0" fontId="38" fillId="0" borderId="17">
      <alignment horizontal="left" wrapText="1" indent="1"/>
      <protection/>
    </xf>
    <xf numFmtId="0" fontId="38" fillId="0" borderId="17">
      <alignment horizontal="left" wrapText="1" indent="1"/>
      <protection/>
    </xf>
    <xf numFmtId="0" fontId="38" fillId="0" borderId="9">
      <alignment horizontal="left" wrapText="1" indent="2"/>
      <protection/>
    </xf>
    <xf numFmtId="0" fontId="38" fillId="0" borderId="9">
      <alignment horizontal="left" wrapText="1" indent="2"/>
      <protection/>
    </xf>
    <xf numFmtId="0" fontId="37" fillId="20" borderId="46">
      <alignment/>
      <protection/>
    </xf>
    <xf numFmtId="0" fontId="37" fillId="20" borderId="46">
      <alignment/>
      <protection/>
    </xf>
    <xf numFmtId="0" fontId="38" fillId="21" borderId="14">
      <alignment/>
      <protection/>
    </xf>
    <xf numFmtId="0" fontId="38" fillId="21" borderId="14">
      <alignment/>
      <protection/>
    </xf>
    <xf numFmtId="0" fontId="44" fillId="0" borderId="0">
      <alignment horizontal="left" wrapText="1"/>
      <protection/>
    </xf>
    <xf numFmtId="0" fontId="44" fillId="0" borderId="0">
      <alignment horizontal="left" wrapText="1"/>
      <protection/>
    </xf>
    <xf numFmtId="49" fontId="37" fillId="0" borderId="0">
      <alignment/>
      <protection/>
    </xf>
    <xf numFmtId="49" fontId="37" fillId="0" borderId="0">
      <alignment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49" fontId="38" fillId="0" borderId="0">
      <alignment horizontal="right"/>
      <protection/>
    </xf>
    <xf numFmtId="49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38" fillId="0" borderId="4">
      <alignment horizontal="left"/>
      <protection/>
    </xf>
    <xf numFmtId="0" fontId="38" fillId="0" borderId="4">
      <alignment horizontal="left"/>
      <protection/>
    </xf>
    <xf numFmtId="0" fontId="38" fillId="0" borderId="13">
      <alignment horizontal="left" wrapText="1"/>
      <protection/>
    </xf>
    <xf numFmtId="0" fontId="38" fillId="0" borderId="13">
      <alignment horizontal="left" wrapText="1"/>
      <protection/>
    </xf>
    <xf numFmtId="0" fontId="38" fillId="0" borderId="34">
      <alignment/>
      <protection/>
    </xf>
    <xf numFmtId="0" fontId="38" fillId="0" borderId="34">
      <alignment/>
      <protection/>
    </xf>
    <xf numFmtId="0" fontId="39" fillId="0" borderId="47">
      <alignment horizontal="left" wrapText="1"/>
      <protection/>
    </xf>
    <xf numFmtId="0" fontId="39" fillId="0" borderId="47">
      <alignment horizontal="left" wrapText="1"/>
      <protection/>
    </xf>
    <xf numFmtId="0" fontId="38" fillId="0" borderId="5">
      <alignment horizontal="left" wrapText="1" indent="2"/>
      <protection/>
    </xf>
    <xf numFmtId="0" fontId="38" fillId="0" borderId="5">
      <alignment horizontal="left" wrapText="1" indent="2"/>
      <protection/>
    </xf>
    <xf numFmtId="49" fontId="38" fillId="0" borderId="0">
      <alignment horizontal="center" wrapText="1"/>
      <protection/>
    </xf>
    <xf numFmtId="49" fontId="38" fillId="0" borderId="0">
      <alignment horizontal="center" wrapText="1"/>
      <protection/>
    </xf>
    <xf numFmtId="49" fontId="38" fillId="0" borderId="27">
      <alignment horizontal="center" wrapText="1"/>
      <protection/>
    </xf>
    <xf numFmtId="49" fontId="38" fillId="0" borderId="27">
      <alignment horizontal="center" wrapText="1"/>
      <protection/>
    </xf>
    <xf numFmtId="0" fontId="38" fillId="0" borderId="48">
      <alignment/>
      <protection/>
    </xf>
    <xf numFmtId="0" fontId="38" fillId="0" borderId="48">
      <alignment/>
      <protection/>
    </xf>
    <xf numFmtId="0" fontId="38" fillId="0" borderId="49">
      <alignment horizontal="center" wrapText="1"/>
      <protection/>
    </xf>
    <xf numFmtId="0" fontId="38" fillId="0" borderId="49">
      <alignment horizontal="center" wrapText="1"/>
      <protection/>
    </xf>
    <xf numFmtId="0" fontId="37" fillId="20" borderId="30">
      <alignment/>
      <protection/>
    </xf>
    <xf numFmtId="0" fontId="37" fillId="20" borderId="30">
      <alignment/>
      <protection/>
    </xf>
    <xf numFmtId="49" fontId="38" fillId="0" borderId="16">
      <alignment horizontal="center"/>
      <protection/>
    </xf>
    <xf numFmtId="49" fontId="38" fillId="0" borderId="16">
      <alignment horizontal="center"/>
      <protection/>
    </xf>
    <xf numFmtId="0" fontId="37" fillId="0" borderId="30">
      <alignment/>
      <protection/>
    </xf>
    <xf numFmtId="0" fontId="37" fillId="0" borderId="30">
      <alignment/>
      <protection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50" applyNumberFormat="0" applyAlignment="0" applyProtection="0"/>
    <xf numFmtId="0" fontId="49" fillId="29" borderId="51" applyNumberFormat="0" applyAlignment="0" applyProtection="0"/>
    <xf numFmtId="0" fontId="50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2" applyNumberFormat="0" applyFill="0" applyAlignment="0" applyProtection="0"/>
    <xf numFmtId="0" fontId="52" fillId="0" borderId="53" applyNumberFormat="0" applyFill="0" applyAlignment="0" applyProtection="0"/>
    <xf numFmtId="0" fontId="53" fillId="0" borderId="5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5" applyNumberFormat="0" applyFill="0" applyAlignment="0" applyProtection="0"/>
    <xf numFmtId="0" fontId="55" fillId="30" borderId="56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3" borderId="57" applyNumberFormat="0" applyFont="0" applyAlignment="0" applyProtection="0"/>
    <xf numFmtId="0" fontId="35" fillId="33" borderId="57" applyNumberFormat="0" applyFont="0" applyAlignment="0" applyProtection="0"/>
    <xf numFmtId="9" fontId="0" fillId="0" borderId="0" applyFont="0" applyFill="0" applyBorder="0" applyAlignment="0" applyProtection="0"/>
    <xf numFmtId="0" fontId="60" fillId="0" borderId="5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63" fillId="0" borderId="59" xfId="333" applyNumberFormat="1" applyFont="1" applyFill="1" applyBorder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49" fontId="63" fillId="0" borderId="0" xfId="327" applyNumberFormat="1" applyFont="1" applyFill="1" applyAlignment="1" applyProtection="1">
      <alignment horizontal="center" vertical="top"/>
      <protection/>
    </xf>
    <xf numFmtId="0" fontId="63" fillId="0" borderId="0" xfId="277" applyNumberFormat="1" applyFont="1" applyFill="1" applyProtection="1">
      <alignment horizontal="left"/>
      <protection/>
    </xf>
    <xf numFmtId="49" fontId="63" fillId="0" borderId="0" xfId="327" applyNumberFormat="1" applyFont="1" applyFill="1" applyProtection="1">
      <alignment/>
      <protection/>
    </xf>
    <xf numFmtId="0" fontId="63" fillId="0" borderId="0" xfId="283" applyNumberFormat="1" applyFont="1" applyFill="1" applyProtection="1">
      <alignment/>
      <protection/>
    </xf>
    <xf numFmtId="49" fontId="64" fillId="0" borderId="59" xfId="333" applyNumberFormat="1" applyFont="1" applyFill="1" applyBorder="1" applyAlignment="1" applyProtection="1" quotePrefix="1">
      <alignment horizontal="center" vertical="top"/>
      <protection/>
    </xf>
    <xf numFmtId="0" fontId="64" fillId="0" borderId="59" xfId="297" applyNumberFormat="1" applyFont="1" applyFill="1" applyBorder="1" applyAlignment="1" applyProtection="1">
      <alignment horizontal="left" vertical="center" wrapText="1"/>
      <protection/>
    </xf>
    <xf numFmtId="4" fontId="64" fillId="0" borderId="59" xfId="341" applyNumberFormat="1" applyFont="1" applyFill="1" applyBorder="1" applyProtection="1">
      <alignment horizontal="right"/>
      <protection/>
    </xf>
    <xf numFmtId="0" fontId="63" fillId="0" borderId="59" xfId="297" applyNumberFormat="1" applyFont="1" applyFill="1" applyBorder="1" applyAlignment="1" applyProtection="1">
      <alignment horizontal="left" vertical="center" wrapText="1"/>
      <protection/>
    </xf>
    <xf numFmtId="4" fontId="63" fillId="0" borderId="59" xfId="341" applyNumberFormat="1" applyFont="1" applyFill="1" applyBorder="1" applyProtection="1">
      <alignment horizontal="right"/>
      <protection/>
    </xf>
    <xf numFmtId="4" fontId="2" fillId="0" borderId="0" xfId="0" applyNumberFormat="1" applyFont="1" applyFill="1" applyAlignment="1" applyProtection="1">
      <alignment/>
      <protection locked="0"/>
    </xf>
    <xf numFmtId="4" fontId="64" fillId="0" borderId="60" xfId="341" applyNumberFormat="1" applyFont="1" applyFill="1" applyBorder="1" applyAlignment="1" applyProtection="1">
      <alignment horizontal="right" vertical="center"/>
      <protection/>
    </xf>
    <xf numFmtId="166" fontId="64" fillId="0" borderId="59" xfId="381" applyNumberFormat="1" applyFont="1" applyFill="1" applyBorder="1" applyProtection="1">
      <alignment horizontal="right"/>
      <protection/>
    </xf>
    <xf numFmtId="166" fontId="63" fillId="0" borderId="59" xfId="381" applyNumberFormat="1" applyFont="1" applyFill="1" applyBorder="1" applyProtection="1">
      <alignment horizontal="right"/>
      <protection/>
    </xf>
    <xf numFmtId="166" fontId="64" fillId="0" borderId="3" xfId="381" applyNumberFormat="1" applyFont="1" applyFill="1" applyBorder="1" applyAlignment="1" applyProtection="1">
      <alignment horizontal="right" vertical="center"/>
      <protection/>
    </xf>
    <xf numFmtId="4" fontId="65" fillId="0" borderId="59" xfId="341" applyNumberFormat="1" applyFont="1" applyFill="1" applyBorder="1" applyProtection="1">
      <alignment horizontal="right"/>
      <protection/>
    </xf>
    <xf numFmtId="166" fontId="65" fillId="0" borderId="59" xfId="381" applyNumberFormat="1" applyFont="1" applyFill="1" applyBorder="1" applyProtection="1">
      <alignment horizontal="right"/>
      <protection/>
    </xf>
    <xf numFmtId="0" fontId="66" fillId="0" borderId="59" xfId="297" applyNumberFormat="1" applyFont="1" applyFill="1" applyBorder="1" applyAlignment="1" applyProtection="1">
      <alignment horizontal="left" vertical="center" wrapText="1"/>
      <protection/>
    </xf>
    <xf numFmtId="166" fontId="63" fillId="0" borderId="21" xfId="0" applyNumberFormat="1" applyFont="1" applyFill="1" applyBorder="1" applyAlignment="1">
      <alignment horizontal="left" vertical="center" wrapText="1"/>
    </xf>
    <xf numFmtId="0" fontId="64" fillId="0" borderId="61" xfId="293" applyNumberFormat="1" applyFont="1" applyFill="1" applyBorder="1" applyAlignment="1" applyProtection="1">
      <alignment horizontal="left" vertical="center" wrapText="1"/>
      <protection/>
    </xf>
    <xf numFmtId="0" fontId="64" fillId="0" borderId="62" xfId="293" applyNumberFormat="1" applyFont="1" applyFill="1" applyBorder="1" applyAlignment="1" applyProtection="1">
      <alignment horizontal="left" vertical="center" wrapText="1"/>
      <protection/>
    </xf>
    <xf numFmtId="49" fontId="2" fillId="0" borderId="63" xfId="457" applyNumberFormat="1" applyFont="1" applyFill="1" applyBorder="1" applyAlignment="1">
      <alignment horizontal="center" vertical="center" wrapText="1" shrinkToFit="1"/>
      <protection/>
    </xf>
    <xf numFmtId="49" fontId="2" fillId="0" borderId="64" xfId="457" applyNumberFormat="1" applyFont="1" applyFill="1" applyBorder="1" applyAlignment="1">
      <alignment horizontal="center" vertical="center" wrapText="1" shrinkToFit="1"/>
      <protection/>
    </xf>
    <xf numFmtId="49" fontId="2" fillId="0" borderId="65" xfId="457" applyNumberFormat="1" applyFont="1" applyFill="1" applyBorder="1" applyAlignment="1">
      <alignment horizontal="center" vertical="center" wrapText="1" shrinkToFit="1"/>
      <protection/>
    </xf>
    <xf numFmtId="0" fontId="65" fillId="0" borderId="66" xfId="297" applyNumberFormat="1" applyFont="1" applyFill="1" applyBorder="1" applyAlignment="1" applyProtection="1">
      <alignment horizontal="center" vertical="center" wrapText="1"/>
      <protection/>
    </xf>
    <xf numFmtId="0" fontId="65" fillId="0" borderId="67" xfId="29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68" xfId="457" applyFont="1" applyFill="1" applyBorder="1" applyAlignment="1">
      <alignment horizontal="right" vertical="center"/>
      <protection/>
    </xf>
  </cellXfs>
  <cellStyles count="46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td" xfId="57"/>
    <cellStyle name="td 2" xfId="58"/>
    <cellStyle name="tr" xfId="59"/>
    <cellStyle name="tr 2" xfId="60"/>
    <cellStyle name="xl100" xfId="61"/>
    <cellStyle name="xl100 2" xfId="62"/>
    <cellStyle name="xl101" xfId="63"/>
    <cellStyle name="xl101 2" xfId="64"/>
    <cellStyle name="xl102" xfId="65"/>
    <cellStyle name="xl102 2" xfId="66"/>
    <cellStyle name="xl103" xfId="67"/>
    <cellStyle name="xl103 2" xfId="68"/>
    <cellStyle name="xl104" xfId="69"/>
    <cellStyle name="xl104 2" xfId="70"/>
    <cellStyle name="xl105" xfId="71"/>
    <cellStyle name="xl105 2" xfId="72"/>
    <cellStyle name="xl106" xfId="73"/>
    <cellStyle name="xl106 2" xfId="74"/>
    <cellStyle name="xl107" xfId="75"/>
    <cellStyle name="xl107 2" xfId="76"/>
    <cellStyle name="xl108" xfId="77"/>
    <cellStyle name="xl108 2" xfId="78"/>
    <cellStyle name="xl109" xfId="79"/>
    <cellStyle name="xl109 2" xfId="80"/>
    <cellStyle name="xl110" xfId="81"/>
    <cellStyle name="xl110 2" xfId="82"/>
    <cellStyle name="xl111" xfId="83"/>
    <cellStyle name="xl111 2" xfId="84"/>
    <cellStyle name="xl112" xfId="85"/>
    <cellStyle name="xl112 2" xfId="86"/>
    <cellStyle name="xl113" xfId="87"/>
    <cellStyle name="xl113 2" xfId="88"/>
    <cellStyle name="xl114" xfId="89"/>
    <cellStyle name="xl114 2" xfId="90"/>
    <cellStyle name="xl115" xfId="91"/>
    <cellStyle name="xl115 2" xfId="92"/>
    <cellStyle name="xl116" xfId="93"/>
    <cellStyle name="xl116 2" xfId="94"/>
    <cellStyle name="xl117" xfId="95"/>
    <cellStyle name="xl117 2" xfId="96"/>
    <cellStyle name="xl118" xfId="97"/>
    <cellStyle name="xl118 2" xfId="98"/>
    <cellStyle name="xl119" xfId="99"/>
    <cellStyle name="xl119 2" xfId="100"/>
    <cellStyle name="xl120" xfId="101"/>
    <cellStyle name="xl120 2" xfId="102"/>
    <cellStyle name="xl121" xfId="103"/>
    <cellStyle name="xl121 2" xfId="104"/>
    <cellStyle name="xl122" xfId="105"/>
    <cellStyle name="xl122 2" xfId="106"/>
    <cellStyle name="xl123" xfId="107"/>
    <cellStyle name="xl123 2" xfId="108"/>
    <cellStyle name="xl124" xfId="109"/>
    <cellStyle name="xl124 2" xfId="110"/>
    <cellStyle name="xl125" xfId="111"/>
    <cellStyle name="xl125 2" xfId="112"/>
    <cellStyle name="xl126" xfId="113"/>
    <cellStyle name="xl126 2" xfId="114"/>
    <cellStyle name="xl127" xfId="115"/>
    <cellStyle name="xl127 2" xfId="116"/>
    <cellStyle name="xl128" xfId="117"/>
    <cellStyle name="xl128 2" xfId="118"/>
    <cellStyle name="xl129" xfId="119"/>
    <cellStyle name="xl129 2" xfId="120"/>
    <cellStyle name="xl130" xfId="121"/>
    <cellStyle name="xl130 2" xfId="122"/>
    <cellStyle name="xl131" xfId="123"/>
    <cellStyle name="xl131 2" xfId="124"/>
    <cellStyle name="xl132" xfId="125"/>
    <cellStyle name="xl132 2" xfId="126"/>
    <cellStyle name="xl133" xfId="127"/>
    <cellStyle name="xl133 2" xfId="128"/>
    <cellStyle name="xl134" xfId="129"/>
    <cellStyle name="xl134 2" xfId="130"/>
    <cellStyle name="xl135" xfId="131"/>
    <cellStyle name="xl135 2" xfId="132"/>
    <cellStyle name="xl136" xfId="133"/>
    <cellStyle name="xl136 2" xfId="134"/>
    <cellStyle name="xl137" xfId="135"/>
    <cellStyle name="xl137 2" xfId="136"/>
    <cellStyle name="xl138" xfId="137"/>
    <cellStyle name="xl138 2" xfId="138"/>
    <cellStyle name="xl139" xfId="139"/>
    <cellStyle name="xl139 2" xfId="140"/>
    <cellStyle name="xl140" xfId="141"/>
    <cellStyle name="xl140 2" xfId="142"/>
    <cellStyle name="xl141" xfId="143"/>
    <cellStyle name="xl141 2" xfId="144"/>
    <cellStyle name="xl142" xfId="145"/>
    <cellStyle name="xl142 2" xfId="146"/>
    <cellStyle name="xl143" xfId="147"/>
    <cellStyle name="xl143 2" xfId="148"/>
    <cellStyle name="xl144" xfId="149"/>
    <cellStyle name="xl144 2" xfId="150"/>
    <cellStyle name="xl145" xfId="151"/>
    <cellStyle name="xl145 2" xfId="152"/>
    <cellStyle name="xl146" xfId="153"/>
    <cellStyle name="xl146 2" xfId="154"/>
    <cellStyle name="xl147" xfId="155"/>
    <cellStyle name="xl147 2" xfId="156"/>
    <cellStyle name="xl148" xfId="157"/>
    <cellStyle name="xl148 2" xfId="158"/>
    <cellStyle name="xl149" xfId="159"/>
    <cellStyle name="xl149 2" xfId="160"/>
    <cellStyle name="xl150" xfId="161"/>
    <cellStyle name="xl150 2" xfId="162"/>
    <cellStyle name="xl151" xfId="163"/>
    <cellStyle name="xl151 2" xfId="164"/>
    <cellStyle name="xl152" xfId="165"/>
    <cellStyle name="xl152 2" xfId="166"/>
    <cellStyle name="xl153" xfId="167"/>
    <cellStyle name="xl153 2" xfId="168"/>
    <cellStyle name="xl154" xfId="169"/>
    <cellStyle name="xl154 2" xfId="170"/>
    <cellStyle name="xl155" xfId="171"/>
    <cellStyle name="xl155 2" xfId="172"/>
    <cellStyle name="xl156" xfId="173"/>
    <cellStyle name="xl156 2" xfId="174"/>
    <cellStyle name="xl157" xfId="175"/>
    <cellStyle name="xl157 2" xfId="176"/>
    <cellStyle name="xl158" xfId="177"/>
    <cellStyle name="xl158 2" xfId="178"/>
    <cellStyle name="xl159" xfId="179"/>
    <cellStyle name="xl159 2" xfId="180"/>
    <cellStyle name="xl160" xfId="181"/>
    <cellStyle name="xl160 2" xfId="182"/>
    <cellStyle name="xl161" xfId="183"/>
    <cellStyle name="xl161 2" xfId="184"/>
    <cellStyle name="xl162" xfId="185"/>
    <cellStyle name="xl162 2" xfId="186"/>
    <cellStyle name="xl163" xfId="187"/>
    <cellStyle name="xl163 2" xfId="188"/>
    <cellStyle name="xl164" xfId="189"/>
    <cellStyle name="xl164 2" xfId="190"/>
    <cellStyle name="xl165" xfId="191"/>
    <cellStyle name="xl165 2" xfId="192"/>
    <cellStyle name="xl166" xfId="193"/>
    <cellStyle name="xl166 2" xfId="194"/>
    <cellStyle name="xl167" xfId="195"/>
    <cellStyle name="xl167 2" xfId="196"/>
    <cellStyle name="xl168" xfId="197"/>
    <cellStyle name="xl168 2" xfId="198"/>
    <cellStyle name="xl169" xfId="199"/>
    <cellStyle name="xl169 2" xfId="200"/>
    <cellStyle name="xl170" xfId="201"/>
    <cellStyle name="xl170 2" xfId="202"/>
    <cellStyle name="xl171" xfId="203"/>
    <cellStyle name="xl171 2" xfId="204"/>
    <cellStyle name="xl172" xfId="205"/>
    <cellStyle name="xl172 2" xfId="206"/>
    <cellStyle name="xl173" xfId="207"/>
    <cellStyle name="xl173 2" xfId="208"/>
    <cellStyle name="xl174" xfId="209"/>
    <cellStyle name="xl174 2" xfId="210"/>
    <cellStyle name="xl175" xfId="211"/>
    <cellStyle name="xl175 2" xfId="212"/>
    <cellStyle name="xl176" xfId="213"/>
    <cellStyle name="xl176 2" xfId="214"/>
    <cellStyle name="xl177" xfId="215"/>
    <cellStyle name="xl177 2" xfId="216"/>
    <cellStyle name="xl178" xfId="217"/>
    <cellStyle name="xl178 2" xfId="218"/>
    <cellStyle name="xl179" xfId="219"/>
    <cellStyle name="xl179 2" xfId="220"/>
    <cellStyle name="xl180" xfId="221"/>
    <cellStyle name="xl180 2" xfId="222"/>
    <cellStyle name="xl181" xfId="223"/>
    <cellStyle name="xl181 2" xfId="224"/>
    <cellStyle name="xl182" xfId="225"/>
    <cellStyle name="xl182 2" xfId="226"/>
    <cellStyle name="xl183" xfId="227"/>
    <cellStyle name="xl183 2" xfId="228"/>
    <cellStyle name="xl184" xfId="229"/>
    <cellStyle name="xl184 2" xfId="230"/>
    <cellStyle name="xl185" xfId="231"/>
    <cellStyle name="xl185 2" xfId="232"/>
    <cellStyle name="xl186" xfId="233"/>
    <cellStyle name="xl186 2" xfId="234"/>
    <cellStyle name="xl187" xfId="235"/>
    <cellStyle name="xl187 2" xfId="236"/>
    <cellStyle name="xl188" xfId="237"/>
    <cellStyle name="xl188 2" xfId="238"/>
    <cellStyle name="xl189" xfId="239"/>
    <cellStyle name="xl189 2" xfId="240"/>
    <cellStyle name="xl190" xfId="241"/>
    <cellStyle name="xl190 2" xfId="242"/>
    <cellStyle name="xl191" xfId="243"/>
    <cellStyle name="xl191 2" xfId="244"/>
    <cellStyle name="xl192" xfId="245"/>
    <cellStyle name="xl192 2" xfId="246"/>
    <cellStyle name="xl193" xfId="247"/>
    <cellStyle name="xl193 2" xfId="248"/>
    <cellStyle name="xl194" xfId="249"/>
    <cellStyle name="xl194 2" xfId="250"/>
    <cellStyle name="xl195" xfId="251"/>
    <cellStyle name="xl195 2" xfId="252"/>
    <cellStyle name="xl196" xfId="253"/>
    <cellStyle name="xl196 2" xfId="254"/>
    <cellStyle name="xl197" xfId="255"/>
    <cellStyle name="xl197 2" xfId="256"/>
    <cellStyle name="xl198" xfId="257"/>
    <cellStyle name="xl198 2" xfId="258"/>
    <cellStyle name="xl199" xfId="259"/>
    <cellStyle name="xl199 2" xfId="260"/>
    <cellStyle name="xl200" xfId="261"/>
    <cellStyle name="xl200 2" xfId="262"/>
    <cellStyle name="xl201" xfId="263"/>
    <cellStyle name="xl201 2" xfId="264"/>
    <cellStyle name="xl202" xfId="265"/>
    <cellStyle name="xl202 2" xfId="266"/>
    <cellStyle name="xl203" xfId="267"/>
    <cellStyle name="xl203 2" xfId="268"/>
    <cellStyle name="xl204" xfId="269"/>
    <cellStyle name="xl204 2" xfId="270"/>
    <cellStyle name="xl21" xfId="271"/>
    <cellStyle name="xl21 2" xfId="272"/>
    <cellStyle name="xl22" xfId="273"/>
    <cellStyle name="xl22 2" xfId="274"/>
    <cellStyle name="xl23" xfId="275"/>
    <cellStyle name="xl23 2" xfId="276"/>
    <cellStyle name="xl24" xfId="277"/>
    <cellStyle name="xl24 2" xfId="278"/>
    <cellStyle name="xl25" xfId="279"/>
    <cellStyle name="xl25 2" xfId="280"/>
    <cellStyle name="xl26" xfId="281"/>
    <cellStyle name="xl26 2" xfId="282"/>
    <cellStyle name="xl27" xfId="283"/>
    <cellStyle name="xl27 2" xfId="284"/>
    <cellStyle name="xl28" xfId="285"/>
    <cellStyle name="xl28 2" xfId="286"/>
    <cellStyle name="xl29" xfId="287"/>
    <cellStyle name="xl29 2" xfId="288"/>
    <cellStyle name="xl30" xfId="289"/>
    <cellStyle name="xl30 2" xfId="290"/>
    <cellStyle name="xl31" xfId="291"/>
    <cellStyle name="xl31 2" xfId="292"/>
    <cellStyle name="xl32" xfId="293"/>
    <cellStyle name="xl32 2" xfId="294"/>
    <cellStyle name="xl33" xfId="295"/>
    <cellStyle name="xl33 2" xfId="296"/>
    <cellStyle name="xl34" xfId="297"/>
    <cellStyle name="xl34 2" xfId="298"/>
    <cellStyle name="xl35" xfId="299"/>
    <cellStyle name="xl35 2" xfId="300"/>
    <cellStyle name="xl36" xfId="301"/>
    <cellStyle name="xl36 2" xfId="302"/>
    <cellStyle name="xl37" xfId="303"/>
    <cellStyle name="xl37 2" xfId="304"/>
    <cellStyle name="xl38" xfId="305"/>
    <cellStyle name="xl38 2" xfId="306"/>
    <cellStyle name="xl39" xfId="307"/>
    <cellStyle name="xl39 2" xfId="308"/>
    <cellStyle name="xl40" xfId="309"/>
    <cellStyle name="xl40 2" xfId="310"/>
    <cellStyle name="xl41" xfId="311"/>
    <cellStyle name="xl41 2" xfId="312"/>
    <cellStyle name="xl42" xfId="313"/>
    <cellStyle name="xl42 2" xfId="314"/>
    <cellStyle name="xl43" xfId="315"/>
    <cellStyle name="xl43 2" xfId="316"/>
    <cellStyle name="xl44" xfId="317"/>
    <cellStyle name="xl44 2" xfId="318"/>
    <cellStyle name="xl45" xfId="319"/>
    <cellStyle name="xl45 2" xfId="320"/>
    <cellStyle name="xl46" xfId="321"/>
    <cellStyle name="xl46 2" xfId="322"/>
    <cellStyle name="xl47" xfId="323"/>
    <cellStyle name="xl47 2" xfId="324"/>
    <cellStyle name="xl48" xfId="325"/>
    <cellStyle name="xl48 2" xfId="326"/>
    <cellStyle name="xl49" xfId="327"/>
    <cellStyle name="xl49 2" xfId="328"/>
    <cellStyle name="xl50" xfId="329"/>
    <cellStyle name="xl50 2" xfId="330"/>
    <cellStyle name="xl51" xfId="331"/>
    <cellStyle name="xl51 2" xfId="332"/>
    <cellStyle name="xl52" xfId="333"/>
    <cellStyle name="xl52 2" xfId="334"/>
    <cellStyle name="xl53" xfId="335"/>
    <cellStyle name="xl53 2" xfId="336"/>
    <cellStyle name="xl54" xfId="337"/>
    <cellStyle name="xl54 2" xfId="338"/>
    <cellStyle name="xl55" xfId="339"/>
    <cellStyle name="xl55 2" xfId="340"/>
    <cellStyle name="xl56" xfId="341"/>
    <cellStyle name="xl56 2" xfId="342"/>
    <cellStyle name="xl57" xfId="343"/>
    <cellStyle name="xl57 2" xfId="344"/>
    <cellStyle name="xl58" xfId="345"/>
    <cellStyle name="xl58 2" xfId="346"/>
    <cellStyle name="xl59" xfId="347"/>
    <cellStyle name="xl59 2" xfId="348"/>
    <cellStyle name="xl60" xfId="349"/>
    <cellStyle name="xl60 2" xfId="350"/>
    <cellStyle name="xl61" xfId="351"/>
    <cellStyle name="xl61 2" xfId="352"/>
    <cellStyle name="xl62" xfId="353"/>
    <cellStyle name="xl62 2" xfId="354"/>
    <cellStyle name="xl63" xfId="355"/>
    <cellStyle name="xl63 2" xfId="356"/>
    <cellStyle name="xl64" xfId="357"/>
    <cellStyle name="xl64 2" xfId="358"/>
    <cellStyle name="xl65" xfId="359"/>
    <cellStyle name="xl65 2" xfId="360"/>
    <cellStyle name="xl66" xfId="361"/>
    <cellStyle name="xl66 2" xfId="362"/>
    <cellStyle name="xl67" xfId="363"/>
    <cellStyle name="xl67 2" xfId="364"/>
    <cellStyle name="xl68" xfId="365"/>
    <cellStyle name="xl68 2" xfId="366"/>
    <cellStyle name="xl69" xfId="367"/>
    <cellStyle name="xl69 2" xfId="368"/>
    <cellStyle name="xl70" xfId="369"/>
    <cellStyle name="xl70 2" xfId="370"/>
    <cellStyle name="xl71" xfId="371"/>
    <cellStyle name="xl71 2" xfId="372"/>
    <cellStyle name="xl72" xfId="373"/>
    <cellStyle name="xl72 2" xfId="374"/>
    <cellStyle name="xl73" xfId="375"/>
    <cellStyle name="xl73 2" xfId="376"/>
    <cellStyle name="xl74" xfId="377"/>
    <cellStyle name="xl74 2" xfId="378"/>
    <cellStyle name="xl75" xfId="379"/>
    <cellStyle name="xl75 2" xfId="380"/>
    <cellStyle name="xl76" xfId="381"/>
    <cellStyle name="xl76 2" xfId="382"/>
    <cellStyle name="xl77" xfId="383"/>
    <cellStyle name="xl77 2" xfId="384"/>
    <cellStyle name="xl78" xfId="385"/>
    <cellStyle name="xl78 2" xfId="386"/>
    <cellStyle name="xl79" xfId="387"/>
    <cellStyle name="xl79 2" xfId="388"/>
    <cellStyle name="xl80" xfId="389"/>
    <cellStyle name="xl80 2" xfId="390"/>
    <cellStyle name="xl81" xfId="391"/>
    <cellStyle name="xl81 2" xfId="392"/>
    <cellStyle name="xl82" xfId="393"/>
    <cellStyle name="xl82 2" xfId="394"/>
    <cellStyle name="xl83" xfId="395"/>
    <cellStyle name="xl83 2" xfId="396"/>
    <cellStyle name="xl84" xfId="397"/>
    <cellStyle name="xl84 2" xfId="398"/>
    <cellStyle name="xl85" xfId="399"/>
    <cellStyle name="xl85 2" xfId="400"/>
    <cellStyle name="xl86" xfId="401"/>
    <cellStyle name="xl86 2" xfId="402"/>
    <cellStyle name="xl87" xfId="403"/>
    <cellStyle name="xl87 2" xfId="404"/>
    <cellStyle name="xl88" xfId="405"/>
    <cellStyle name="xl88 2" xfId="406"/>
    <cellStyle name="xl89" xfId="407"/>
    <cellStyle name="xl89 2" xfId="408"/>
    <cellStyle name="xl90" xfId="409"/>
    <cellStyle name="xl90 2" xfId="410"/>
    <cellStyle name="xl91" xfId="411"/>
    <cellStyle name="xl91 2" xfId="412"/>
    <cellStyle name="xl92" xfId="413"/>
    <cellStyle name="xl92 2" xfId="414"/>
    <cellStyle name="xl93" xfId="415"/>
    <cellStyle name="xl93 2" xfId="416"/>
    <cellStyle name="xl94" xfId="417"/>
    <cellStyle name="xl94 2" xfId="418"/>
    <cellStyle name="xl95" xfId="419"/>
    <cellStyle name="xl95 2" xfId="420"/>
    <cellStyle name="xl96" xfId="421"/>
    <cellStyle name="xl96 2" xfId="422"/>
    <cellStyle name="xl97" xfId="423"/>
    <cellStyle name="xl97 2" xfId="424"/>
    <cellStyle name="xl98" xfId="425"/>
    <cellStyle name="xl98 2" xfId="426"/>
    <cellStyle name="xl99" xfId="427"/>
    <cellStyle name="xl99 2" xfId="428"/>
    <cellStyle name="Акцент1" xfId="429"/>
    <cellStyle name="Акцент1 2" xfId="430"/>
    <cellStyle name="Акцент2" xfId="431"/>
    <cellStyle name="Акцент2 2" xfId="432"/>
    <cellStyle name="Акцент3" xfId="433"/>
    <cellStyle name="Акцент3 2" xfId="434"/>
    <cellStyle name="Акцент4" xfId="435"/>
    <cellStyle name="Акцент4 2" xfId="436"/>
    <cellStyle name="Акцент5" xfId="437"/>
    <cellStyle name="Акцент5 2" xfId="438"/>
    <cellStyle name="Акцент6" xfId="439"/>
    <cellStyle name="Акцент6 2" xfId="440"/>
    <cellStyle name="Ввод " xfId="441"/>
    <cellStyle name="Вывод" xfId="442"/>
    <cellStyle name="Вычисление" xfId="443"/>
    <cellStyle name="Currency" xfId="444"/>
    <cellStyle name="Currency [0]" xfId="445"/>
    <cellStyle name="Заголовок 1" xfId="446"/>
    <cellStyle name="Заголовок 2" xfId="447"/>
    <cellStyle name="Заголовок 3" xfId="448"/>
    <cellStyle name="Заголовок 4" xfId="449"/>
    <cellStyle name="Заголовок 4 2" xfId="450"/>
    <cellStyle name="Итог" xfId="451"/>
    <cellStyle name="Контрольная ячейка" xfId="452"/>
    <cellStyle name="Название" xfId="453"/>
    <cellStyle name="Название 2" xfId="454"/>
    <cellStyle name="Нейтральный" xfId="455"/>
    <cellStyle name="Нейтральный 2" xfId="456"/>
    <cellStyle name="Обычный 2" xfId="457"/>
    <cellStyle name="Обычный 3" xfId="458"/>
    <cellStyle name="Обычный 4" xfId="459"/>
    <cellStyle name="Обычный 5" xfId="460"/>
    <cellStyle name="Плохой" xfId="461"/>
    <cellStyle name="Плохой 2" xfId="462"/>
    <cellStyle name="Пояснение" xfId="463"/>
    <cellStyle name="Пояснение 2" xfId="464"/>
    <cellStyle name="Примечание" xfId="465"/>
    <cellStyle name="Примечание 2" xfId="466"/>
    <cellStyle name="Percent" xfId="467"/>
    <cellStyle name="Связанная ячейка" xfId="468"/>
    <cellStyle name="Текст предупреждения" xfId="469"/>
    <cellStyle name="Текст предупреждения 2" xfId="470"/>
    <cellStyle name="Comma" xfId="471"/>
    <cellStyle name="Comma [0]" xfId="472"/>
    <cellStyle name="Хороший" xfId="473"/>
    <cellStyle name="Хороший 2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84" zoomScaleNormal="90" zoomScaleSheetLayoutView="84" zoomScalePageLayoutView="0" workbookViewId="0" topLeftCell="A47">
      <selection activeCell="F51" sqref="F51"/>
    </sheetView>
  </sheetViews>
  <sheetFormatPr defaultColWidth="9.140625" defaultRowHeight="15"/>
  <cols>
    <col min="1" max="1" width="27.00390625" style="2" customWidth="1"/>
    <col min="2" max="2" width="65.28125" style="3" customWidth="1"/>
    <col min="3" max="5" width="18.8515625" style="3" customWidth="1"/>
    <col min="6" max="6" width="14.140625" style="3" customWidth="1"/>
    <col min="7" max="7" width="13.57421875" style="3" customWidth="1"/>
    <col min="8" max="8" width="30.7109375" style="3" customWidth="1"/>
    <col min="9" max="16384" width="9.140625" style="3" customWidth="1"/>
  </cols>
  <sheetData>
    <row r="1" spans="1:8" ht="44.25" customHeight="1">
      <c r="A1" s="29" t="s">
        <v>51</v>
      </c>
      <c r="B1" s="29"/>
      <c r="C1" s="29"/>
      <c r="D1" s="29"/>
      <c r="E1" s="29"/>
      <c r="F1" s="29"/>
      <c r="G1" s="29"/>
      <c r="H1" s="29"/>
    </row>
    <row r="2" spans="1:8" ht="15.75">
      <c r="A2" s="4"/>
      <c r="B2" s="5"/>
      <c r="C2" s="5"/>
      <c r="D2" s="6"/>
      <c r="E2" s="7"/>
      <c r="F2" s="30" t="s">
        <v>49</v>
      </c>
      <c r="G2" s="30"/>
      <c r="H2" s="30"/>
    </row>
    <row r="3" spans="1:8" ht="19.5" customHeight="1">
      <c r="A3" s="24" t="s">
        <v>0</v>
      </c>
      <c r="B3" s="24" t="s">
        <v>1</v>
      </c>
      <c r="C3" s="24" t="s">
        <v>52</v>
      </c>
      <c r="D3" s="24" t="s">
        <v>53</v>
      </c>
      <c r="E3" s="24" t="s">
        <v>54</v>
      </c>
      <c r="F3" s="24" t="s">
        <v>55</v>
      </c>
      <c r="G3" s="24" t="s">
        <v>56</v>
      </c>
      <c r="H3" s="24" t="s">
        <v>57</v>
      </c>
    </row>
    <row r="4" spans="1:8" ht="36.75" customHeight="1">
      <c r="A4" s="25"/>
      <c r="B4" s="25"/>
      <c r="C4" s="25"/>
      <c r="D4" s="25"/>
      <c r="E4" s="25"/>
      <c r="F4" s="25"/>
      <c r="G4" s="25"/>
      <c r="H4" s="25"/>
    </row>
    <row r="5" spans="1:8" ht="26.25" customHeight="1">
      <c r="A5" s="26"/>
      <c r="B5" s="26"/>
      <c r="C5" s="26"/>
      <c r="D5" s="26"/>
      <c r="E5" s="26"/>
      <c r="F5" s="26"/>
      <c r="G5" s="26"/>
      <c r="H5" s="26"/>
    </row>
    <row r="6" spans="1:8" ht="16.5" customHeight="1">
      <c r="A6" s="8" t="s">
        <v>60</v>
      </c>
      <c r="B6" s="9" t="s">
        <v>3</v>
      </c>
      <c r="C6" s="10">
        <f>C8+C11+C13+C16+C20+C23+C24+C26+C32+C36+C39+C42+C44+C45</f>
        <v>24794658400</v>
      </c>
      <c r="D6" s="10">
        <f>D8+D11+D13+D16+D20+D23+D24+D26+D32+D36+D39+D42+D44+D45</f>
        <v>27002659648</v>
      </c>
      <c r="E6" s="10">
        <f>E8+E11+E13+E16+E20+E23+E24+E26+E32+E36+E39+E42+E44+E45</f>
        <v>27472880239.54</v>
      </c>
      <c r="F6" s="15">
        <f>E6/D6*100</f>
        <v>101.74138621035735</v>
      </c>
      <c r="G6" s="15">
        <f>E6/C6*100</f>
        <v>110.80160813806575</v>
      </c>
      <c r="H6" s="11"/>
    </row>
    <row r="7" spans="1:8" ht="21" customHeight="1">
      <c r="A7" s="27" t="s">
        <v>58</v>
      </c>
      <c r="B7" s="28"/>
      <c r="C7" s="18">
        <v>20920248000</v>
      </c>
      <c r="D7" s="18">
        <v>26105391500</v>
      </c>
      <c r="E7" s="18">
        <v>26469502889.56</v>
      </c>
      <c r="F7" s="19">
        <f>E7/D7*100</f>
        <v>101.39477467541525</v>
      </c>
      <c r="G7" s="19">
        <f aca="true" t="shared" si="0" ref="G7:G55">E7/C7*100</f>
        <v>126.52576054337405</v>
      </c>
      <c r="H7" s="20"/>
    </row>
    <row r="8" spans="1:8" ht="16.5" customHeight="1">
      <c r="A8" s="8" t="s">
        <v>61</v>
      </c>
      <c r="B8" s="9" t="s">
        <v>4</v>
      </c>
      <c r="C8" s="10">
        <f>C9+C10</f>
        <v>14899521000</v>
      </c>
      <c r="D8" s="10">
        <f>D9+D10</f>
        <v>16042199000</v>
      </c>
      <c r="E8" s="10">
        <f>E9+E10</f>
        <v>16193376744.5</v>
      </c>
      <c r="F8" s="15">
        <f aca="true" t="shared" si="1" ref="F8:F23">E8/D8*100</f>
        <v>100.94237544678258</v>
      </c>
      <c r="G8" s="15">
        <f t="shared" si="0"/>
        <v>108.68387476684653</v>
      </c>
      <c r="H8" s="11"/>
    </row>
    <row r="9" spans="1:8" ht="66" customHeight="1">
      <c r="A9" s="1" t="s">
        <v>62</v>
      </c>
      <c r="B9" s="11" t="s">
        <v>5</v>
      </c>
      <c r="C9" s="12">
        <v>5394044000</v>
      </c>
      <c r="D9" s="12">
        <v>5952518000</v>
      </c>
      <c r="E9" s="12">
        <v>6012451537.17</v>
      </c>
      <c r="F9" s="16">
        <f t="shared" si="1"/>
        <v>101.00686024250578</v>
      </c>
      <c r="G9" s="16">
        <f t="shared" si="0"/>
        <v>111.46463649851577</v>
      </c>
      <c r="H9" s="21" t="s">
        <v>107</v>
      </c>
    </row>
    <row r="10" spans="1:8" ht="31.5">
      <c r="A10" s="1" t="s">
        <v>63</v>
      </c>
      <c r="B10" s="11" t="s">
        <v>6</v>
      </c>
      <c r="C10" s="12">
        <v>9505477000</v>
      </c>
      <c r="D10" s="12">
        <v>10089681000</v>
      </c>
      <c r="E10" s="12">
        <v>10180925207.33</v>
      </c>
      <c r="F10" s="16">
        <f t="shared" si="1"/>
        <v>100.90433193408195</v>
      </c>
      <c r="G10" s="16">
        <f t="shared" si="0"/>
        <v>107.10588440043567</v>
      </c>
      <c r="H10" s="21" t="s">
        <v>108</v>
      </c>
    </row>
    <row r="11" spans="1:8" ht="47.25">
      <c r="A11" s="8" t="s">
        <v>64</v>
      </c>
      <c r="B11" s="9" t="s">
        <v>7</v>
      </c>
      <c r="C11" s="10">
        <f>C12</f>
        <v>3826438000</v>
      </c>
      <c r="D11" s="10">
        <f>D12</f>
        <v>3752558000</v>
      </c>
      <c r="E11" s="10">
        <f>E12</f>
        <v>3837488073.85</v>
      </c>
      <c r="F11" s="15">
        <f t="shared" si="1"/>
        <v>102.26325812552398</v>
      </c>
      <c r="G11" s="15">
        <f t="shared" si="0"/>
        <v>100.2887822525806</v>
      </c>
      <c r="H11" s="11"/>
    </row>
    <row r="12" spans="1:8" ht="31.5">
      <c r="A12" s="1" t="s">
        <v>65</v>
      </c>
      <c r="B12" s="11" t="s">
        <v>8</v>
      </c>
      <c r="C12" s="12">
        <v>3826438000</v>
      </c>
      <c r="D12" s="12">
        <v>3752558000</v>
      </c>
      <c r="E12" s="12">
        <v>3837488073.85</v>
      </c>
      <c r="F12" s="16">
        <f t="shared" si="1"/>
        <v>102.26325812552398</v>
      </c>
      <c r="G12" s="16">
        <f t="shared" si="0"/>
        <v>100.2887822525806</v>
      </c>
      <c r="H12" s="11"/>
    </row>
    <row r="13" spans="1:8" ht="15.75">
      <c r="A13" s="8" t="s">
        <v>66</v>
      </c>
      <c r="B13" s="9" t="s">
        <v>9</v>
      </c>
      <c r="C13" s="10">
        <f>C14+C15</f>
        <v>1692970000</v>
      </c>
      <c r="D13" s="10">
        <f>D14+D15</f>
        <v>1988024500</v>
      </c>
      <c r="E13" s="10">
        <f>E14+E15</f>
        <v>2063974435.37</v>
      </c>
      <c r="F13" s="15">
        <f t="shared" si="1"/>
        <v>103.82037220215344</v>
      </c>
      <c r="G13" s="15">
        <f t="shared" si="0"/>
        <v>121.91441285846764</v>
      </c>
      <c r="H13" s="11"/>
    </row>
    <row r="14" spans="1:8" ht="150" customHeight="1">
      <c r="A14" s="1" t="s">
        <v>67</v>
      </c>
      <c r="B14" s="11" t="s">
        <v>10</v>
      </c>
      <c r="C14" s="12">
        <v>1692970000</v>
      </c>
      <c r="D14" s="12">
        <v>1988018000</v>
      </c>
      <c r="E14" s="12">
        <v>2063966272.12</v>
      </c>
      <c r="F14" s="16">
        <f t="shared" si="1"/>
        <v>103.82030102946753</v>
      </c>
      <c r="G14" s="16">
        <f t="shared" si="0"/>
        <v>121.91393067331376</v>
      </c>
      <c r="H14" s="21" t="s">
        <v>109</v>
      </c>
    </row>
    <row r="15" spans="1:8" ht="15.75">
      <c r="A15" s="1" t="s">
        <v>68</v>
      </c>
      <c r="B15" s="11" t="s">
        <v>11</v>
      </c>
      <c r="C15" s="12">
        <v>0</v>
      </c>
      <c r="D15" s="12">
        <v>6500</v>
      </c>
      <c r="E15" s="12">
        <v>8163.25</v>
      </c>
      <c r="F15" s="16">
        <f t="shared" si="1"/>
        <v>125.58846153846154</v>
      </c>
      <c r="G15" s="16"/>
      <c r="H15" s="11"/>
    </row>
    <row r="16" spans="1:8" ht="15.75">
      <c r="A16" s="8" t="s">
        <v>69</v>
      </c>
      <c r="B16" s="9" t="s">
        <v>12</v>
      </c>
      <c r="C16" s="10">
        <f>C17+C18+C19</f>
        <v>3559001000</v>
      </c>
      <c r="D16" s="10">
        <f>D17+D18+D19</f>
        <v>4118905000</v>
      </c>
      <c r="E16" s="10">
        <f>E17+E18+E19</f>
        <v>4176990274.15</v>
      </c>
      <c r="F16" s="15">
        <f t="shared" si="1"/>
        <v>101.41021155258498</v>
      </c>
      <c r="G16" s="15">
        <f t="shared" si="0"/>
        <v>117.364121958662</v>
      </c>
      <c r="H16" s="11"/>
    </row>
    <row r="17" spans="1:8" ht="78.75">
      <c r="A17" s="1" t="s">
        <v>70</v>
      </c>
      <c r="B17" s="11" t="s">
        <v>13</v>
      </c>
      <c r="C17" s="12">
        <v>2755000000</v>
      </c>
      <c r="D17" s="12">
        <v>3251695000</v>
      </c>
      <c r="E17" s="12">
        <v>3215990137.67</v>
      </c>
      <c r="F17" s="16">
        <f t="shared" si="1"/>
        <v>98.90196152068384</v>
      </c>
      <c r="G17" s="16">
        <f t="shared" si="0"/>
        <v>116.73285436188748</v>
      </c>
      <c r="H17" s="21" t="s">
        <v>110</v>
      </c>
    </row>
    <row r="18" spans="1:8" ht="63">
      <c r="A18" s="1" t="s">
        <v>71</v>
      </c>
      <c r="B18" s="11" t="s">
        <v>14</v>
      </c>
      <c r="C18" s="12">
        <v>797863000</v>
      </c>
      <c r="D18" s="12">
        <v>830397000</v>
      </c>
      <c r="E18" s="12">
        <v>924307636.48</v>
      </c>
      <c r="F18" s="16">
        <f t="shared" si="1"/>
        <v>111.30912521119416</v>
      </c>
      <c r="G18" s="16">
        <f t="shared" si="0"/>
        <v>115.84791329839834</v>
      </c>
      <c r="H18" s="21" t="s">
        <v>111</v>
      </c>
    </row>
    <row r="19" spans="1:8" ht="47.25">
      <c r="A19" s="1" t="s">
        <v>72</v>
      </c>
      <c r="B19" s="11" t="s">
        <v>15</v>
      </c>
      <c r="C19" s="12">
        <v>6138000</v>
      </c>
      <c r="D19" s="12">
        <v>36813000</v>
      </c>
      <c r="E19" s="12">
        <v>36692500</v>
      </c>
      <c r="F19" s="16">
        <f t="shared" si="1"/>
        <v>99.67266998071334</v>
      </c>
      <c r="G19" s="16">
        <f t="shared" si="0"/>
        <v>597.792440534376</v>
      </c>
      <c r="H19" s="21" t="s">
        <v>112</v>
      </c>
    </row>
    <row r="20" spans="1:8" ht="31.5">
      <c r="A20" s="8" t="s">
        <v>73</v>
      </c>
      <c r="B20" s="9" t="s">
        <v>16</v>
      </c>
      <c r="C20" s="10">
        <f>C21+C22</f>
        <v>14825000</v>
      </c>
      <c r="D20" s="10">
        <f>D21+D22</f>
        <v>17323000</v>
      </c>
      <c r="E20" s="10">
        <f>E21+E22</f>
        <v>19902530.3</v>
      </c>
      <c r="F20" s="15">
        <f t="shared" si="1"/>
        <v>114.89078277434626</v>
      </c>
      <c r="G20" s="15">
        <f t="shared" si="0"/>
        <v>134.24978279932546</v>
      </c>
      <c r="H20" s="11"/>
    </row>
    <row r="21" spans="1:8" ht="69.75" customHeight="1">
      <c r="A21" s="1" t="s">
        <v>74</v>
      </c>
      <c r="B21" s="11" t="s">
        <v>17</v>
      </c>
      <c r="C21" s="12">
        <v>14282000</v>
      </c>
      <c r="D21" s="12">
        <v>16818000</v>
      </c>
      <c r="E21" s="12">
        <v>19348911.05</v>
      </c>
      <c r="F21" s="16">
        <f t="shared" si="1"/>
        <v>115.04882298727554</v>
      </c>
      <c r="G21" s="16">
        <f t="shared" si="0"/>
        <v>135.47760152639688</v>
      </c>
      <c r="H21" s="21" t="s">
        <v>113</v>
      </c>
    </row>
    <row r="22" spans="1:8" ht="31.5">
      <c r="A22" s="1" t="s">
        <v>75</v>
      </c>
      <c r="B22" s="11" t="s">
        <v>18</v>
      </c>
      <c r="C22" s="12">
        <v>543000</v>
      </c>
      <c r="D22" s="12">
        <v>505000</v>
      </c>
      <c r="E22" s="12">
        <v>553619.25</v>
      </c>
      <c r="F22" s="16">
        <f t="shared" si="1"/>
        <v>109.62757425742575</v>
      </c>
      <c r="G22" s="16">
        <f t="shared" si="0"/>
        <v>101.95566298342543</v>
      </c>
      <c r="H22" s="11"/>
    </row>
    <row r="23" spans="1:8" ht="78.75">
      <c r="A23" s="8" t="s">
        <v>76</v>
      </c>
      <c r="B23" s="9" t="s">
        <v>19</v>
      </c>
      <c r="C23" s="10">
        <v>162130000</v>
      </c>
      <c r="D23" s="10">
        <v>186382000</v>
      </c>
      <c r="E23" s="10">
        <v>177663115.7</v>
      </c>
      <c r="F23" s="15">
        <f t="shared" si="1"/>
        <v>95.3220352287238</v>
      </c>
      <c r="G23" s="15">
        <f t="shared" si="0"/>
        <v>109.58065484487756</v>
      </c>
      <c r="H23" s="21" t="s">
        <v>114</v>
      </c>
    </row>
    <row r="24" spans="1:8" ht="47.25">
      <c r="A24" s="8" t="s">
        <v>77</v>
      </c>
      <c r="B24" s="9" t="s">
        <v>20</v>
      </c>
      <c r="C24" s="10">
        <v>0</v>
      </c>
      <c r="D24" s="10">
        <v>0</v>
      </c>
      <c r="E24" s="10">
        <v>107715.69</v>
      </c>
      <c r="F24" s="15"/>
      <c r="G24" s="16"/>
      <c r="H24" s="11"/>
    </row>
    <row r="25" spans="1:8" ht="21" customHeight="1">
      <c r="A25" s="27" t="s">
        <v>59</v>
      </c>
      <c r="B25" s="28"/>
      <c r="C25" s="18">
        <v>639773400</v>
      </c>
      <c r="D25" s="18">
        <f>D26+D32+D36+D39+D42+D44+D45</f>
        <v>897268148</v>
      </c>
      <c r="E25" s="18">
        <f>E26+E32+E36+E39+E42+E44+E45</f>
        <v>1003377349.98</v>
      </c>
      <c r="F25" s="19">
        <f aca="true" t="shared" si="2" ref="F25:F37">E25/D25*100</f>
        <v>111.82580728141482</v>
      </c>
      <c r="G25" s="19">
        <f t="shared" si="0"/>
        <v>156.83323970330744</v>
      </c>
      <c r="H25" s="20"/>
    </row>
    <row r="26" spans="1:8" ht="47.25">
      <c r="A26" s="8" t="s">
        <v>78</v>
      </c>
      <c r="B26" s="9" t="s">
        <v>21</v>
      </c>
      <c r="C26" s="10">
        <f>C27+C28+C29+C30+C31</f>
        <v>155166000</v>
      </c>
      <c r="D26" s="10">
        <f>D27+D28+D29+D30+D31</f>
        <v>194094395</v>
      </c>
      <c r="E26" s="10">
        <f>E27+E28+E29+E30+E31</f>
        <v>211592006.07999998</v>
      </c>
      <c r="F26" s="15">
        <f t="shared" si="2"/>
        <v>109.01500070622852</v>
      </c>
      <c r="G26" s="15">
        <f t="shared" si="0"/>
        <v>136.36492922418572</v>
      </c>
      <c r="H26" s="11"/>
    </row>
    <row r="27" spans="1:8" ht="78.75">
      <c r="A27" s="1" t="s">
        <v>79</v>
      </c>
      <c r="B27" s="11" t="s">
        <v>22</v>
      </c>
      <c r="C27" s="12">
        <v>23821000</v>
      </c>
      <c r="D27" s="12">
        <v>54077000</v>
      </c>
      <c r="E27" s="12">
        <v>53994833.88</v>
      </c>
      <c r="F27" s="16">
        <f t="shared" si="2"/>
        <v>99.84805717772805</v>
      </c>
      <c r="G27" s="16">
        <f t="shared" si="0"/>
        <v>226.66904781495322</v>
      </c>
      <c r="H27" s="21" t="s">
        <v>115</v>
      </c>
    </row>
    <row r="28" spans="1:8" ht="144.75" customHeight="1">
      <c r="A28" s="1" t="s">
        <v>80</v>
      </c>
      <c r="B28" s="11" t="s">
        <v>23</v>
      </c>
      <c r="C28" s="12">
        <v>73000</v>
      </c>
      <c r="D28" s="12">
        <v>8395</v>
      </c>
      <c r="E28" s="12">
        <v>8394.38</v>
      </c>
      <c r="F28" s="16">
        <f t="shared" si="2"/>
        <v>99.99261465157832</v>
      </c>
      <c r="G28" s="16">
        <f t="shared" si="0"/>
        <v>11.499150684931505</v>
      </c>
      <c r="H28" s="21" t="s">
        <v>116</v>
      </c>
    </row>
    <row r="29" spans="1:8" ht="94.5">
      <c r="A29" s="1" t="s">
        <v>81</v>
      </c>
      <c r="B29" s="11" t="s">
        <v>24</v>
      </c>
      <c r="C29" s="12">
        <v>129584000</v>
      </c>
      <c r="D29" s="12">
        <v>130178000</v>
      </c>
      <c r="E29" s="12">
        <v>147115134.25</v>
      </c>
      <c r="F29" s="16">
        <f t="shared" si="2"/>
        <v>113.01075008834059</v>
      </c>
      <c r="G29" s="16">
        <f t="shared" si="0"/>
        <v>113.52877998055315</v>
      </c>
      <c r="H29" s="21" t="s">
        <v>117</v>
      </c>
    </row>
    <row r="30" spans="1:8" ht="47.25">
      <c r="A30" s="1" t="s">
        <v>82</v>
      </c>
      <c r="B30" s="11" t="s">
        <v>25</v>
      </c>
      <c r="C30" s="12">
        <v>1293000</v>
      </c>
      <c r="D30" s="12">
        <v>5831000</v>
      </c>
      <c r="E30" s="12">
        <v>5547331.65</v>
      </c>
      <c r="F30" s="16">
        <f t="shared" si="2"/>
        <v>95.1351680672269</v>
      </c>
      <c r="G30" s="16">
        <f t="shared" si="0"/>
        <v>429.027969837587</v>
      </c>
      <c r="H30" s="21" t="s">
        <v>118</v>
      </c>
    </row>
    <row r="31" spans="1:8" ht="83.25" customHeight="1">
      <c r="A31" s="1" t="s">
        <v>83</v>
      </c>
      <c r="B31" s="11" t="s">
        <v>26</v>
      </c>
      <c r="C31" s="12">
        <v>395000</v>
      </c>
      <c r="D31" s="12">
        <v>4000000</v>
      </c>
      <c r="E31" s="12">
        <v>4926311.92</v>
      </c>
      <c r="F31" s="16">
        <f t="shared" si="2"/>
        <v>123.157798</v>
      </c>
      <c r="G31" s="16">
        <f t="shared" si="0"/>
        <v>1247.1675746835442</v>
      </c>
      <c r="H31" s="21" t="s">
        <v>119</v>
      </c>
    </row>
    <row r="32" spans="1:8" ht="31.5">
      <c r="A32" s="8" t="s">
        <v>84</v>
      </c>
      <c r="B32" s="9" t="s">
        <v>27</v>
      </c>
      <c r="C32" s="10">
        <f>C33+C34+C35</f>
        <v>135536000</v>
      </c>
      <c r="D32" s="10">
        <f>D33+D34+D35</f>
        <v>187366000</v>
      </c>
      <c r="E32" s="10">
        <f>E33+E34+E35</f>
        <v>236151757.98000002</v>
      </c>
      <c r="F32" s="15">
        <f t="shared" si="2"/>
        <v>126.03767918405688</v>
      </c>
      <c r="G32" s="15">
        <f t="shared" si="0"/>
        <v>174.235448869673</v>
      </c>
      <c r="H32" s="11"/>
    </row>
    <row r="33" spans="1:8" ht="15.75">
      <c r="A33" s="1" t="s">
        <v>85</v>
      </c>
      <c r="B33" s="11" t="s">
        <v>28</v>
      </c>
      <c r="C33" s="12">
        <v>25275000</v>
      </c>
      <c r="D33" s="12">
        <v>25275000</v>
      </c>
      <c r="E33" s="12">
        <v>25854047.44</v>
      </c>
      <c r="F33" s="16">
        <f t="shared" si="2"/>
        <v>102.29098888229476</v>
      </c>
      <c r="G33" s="16">
        <f t="shared" si="0"/>
        <v>102.29098888229476</v>
      </c>
      <c r="H33" s="11"/>
    </row>
    <row r="34" spans="1:8" ht="63">
      <c r="A34" s="1" t="s">
        <v>86</v>
      </c>
      <c r="B34" s="11" t="s">
        <v>29</v>
      </c>
      <c r="C34" s="12">
        <v>10474000</v>
      </c>
      <c r="D34" s="12">
        <v>10543000</v>
      </c>
      <c r="E34" s="12">
        <v>20179924.01</v>
      </c>
      <c r="F34" s="16">
        <f t="shared" si="2"/>
        <v>191.4058997439059</v>
      </c>
      <c r="G34" s="16">
        <f t="shared" si="0"/>
        <v>192.66683225128892</v>
      </c>
      <c r="H34" s="21" t="s">
        <v>120</v>
      </c>
    </row>
    <row r="35" spans="1:8" ht="110.25">
      <c r="A35" s="1" t="s">
        <v>87</v>
      </c>
      <c r="B35" s="11" t="s">
        <v>30</v>
      </c>
      <c r="C35" s="12">
        <v>99787000</v>
      </c>
      <c r="D35" s="12">
        <v>151548000</v>
      </c>
      <c r="E35" s="12">
        <v>190117786.53</v>
      </c>
      <c r="F35" s="16">
        <f t="shared" si="2"/>
        <v>125.45054143241745</v>
      </c>
      <c r="G35" s="16">
        <f t="shared" si="0"/>
        <v>190.5236018018379</v>
      </c>
      <c r="H35" s="21" t="s">
        <v>121</v>
      </c>
    </row>
    <row r="36" spans="1:8" ht="31.5">
      <c r="A36" s="8" t="s">
        <v>88</v>
      </c>
      <c r="B36" s="9" t="s">
        <v>31</v>
      </c>
      <c r="C36" s="10">
        <f>C37+C38</f>
        <v>26902000</v>
      </c>
      <c r="D36" s="10">
        <f>D37+D38</f>
        <v>55844200</v>
      </c>
      <c r="E36" s="10">
        <f>E37+E38</f>
        <v>68901304.88</v>
      </c>
      <c r="F36" s="15">
        <f t="shared" si="2"/>
        <v>123.38130885570926</v>
      </c>
      <c r="G36" s="15">
        <f t="shared" si="0"/>
        <v>256.1196374990707</v>
      </c>
      <c r="H36" s="11"/>
    </row>
    <row r="37" spans="1:8" ht="47.25">
      <c r="A37" s="1" t="s">
        <v>89</v>
      </c>
      <c r="B37" s="11" t="s">
        <v>32</v>
      </c>
      <c r="C37" s="12">
        <v>4505000</v>
      </c>
      <c r="D37" s="12">
        <v>5149200</v>
      </c>
      <c r="E37" s="12">
        <v>7288679.17</v>
      </c>
      <c r="F37" s="16">
        <f t="shared" si="2"/>
        <v>141.5497391827857</v>
      </c>
      <c r="G37" s="16">
        <f t="shared" si="0"/>
        <v>161.7908805771365</v>
      </c>
      <c r="H37" s="21" t="s">
        <v>122</v>
      </c>
    </row>
    <row r="38" spans="1:8" ht="31.5">
      <c r="A38" s="1" t="s">
        <v>90</v>
      </c>
      <c r="B38" s="11" t="s">
        <v>33</v>
      </c>
      <c r="C38" s="12">
        <v>22397000</v>
      </c>
      <c r="D38" s="12">
        <v>50695000</v>
      </c>
      <c r="E38" s="12">
        <v>61612625.71</v>
      </c>
      <c r="F38" s="16">
        <f aca="true" t="shared" si="3" ref="F38:F49">E38/D38*100</f>
        <v>121.53590237696025</v>
      </c>
      <c r="G38" s="16">
        <f t="shared" si="0"/>
        <v>275.0932076170916</v>
      </c>
      <c r="H38" s="21" t="s">
        <v>123</v>
      </c>
    </row>
    <row r="39" spans="1:8" ht="31.5">
      <c r="A39" s="8" t="s">
        <v>91</v>
      </c>
      <c r="B39" s="9" t="s">
        <v>34</v>
      </c>
      <c r="C39" s="10">
        <f>C40+C41</f>
        <v>10815400</v>
      </c>
      <c r="D39" s="10">
        <f>D40+D41</f>
        <v>14258360</v>
      </c>
      <c r="E39" s="10">
        <f>E40+E41</f>
        <v>17648250.11</v>
      </c>
      <c r="F39" s="15">
        <f t="shared" si="3"/>
        <v>123.77475467024257</v>
      </c>
      <c r="G39" s="15">
        <f t="shared" si="0"/>
        <v>163.1770448619561</v>
      </c>
      <c r="H39" s="11"/>
    </row>
    <row r="40" spans="1:8" ht="81.75" customHeight="1">
      <c r="A40" s="1" t="s">
        <v>92</v>
      </c>
      <c r="B40" s="11" t="s">
        <v>35</v>
      </c>
      <c r="C40" s="12">
        <v>209400</v>
      </c>
      <c r="D40" s="12">
        <v>3652360</v>
      </c>
      <c r="E40" s="12">
        <v>6435678.14</v>
      </c>
      <c r="F40" s="16">
        <f t="shared" si="3"/>
        <v>176.20601857429168</v>
      </c>
      <c r="G40" s="16">
        <f t="shared" si="0"/>
        <v>3073.3897516714424</v>
      </c>
      <c r="H40" s="21" t="s">
        <v>124</v>
      </c>
    </row>
    <row r="41" spans="1:8" ht="47.25">
      <c r="A41" s="1" t="s">
        <v>93</v>
      </c>
      <c r="B41" s="11" t="s">
        <v>36</v>
      </c>
      <c r="C41" s="12">
        <v>10606000</v>
      </c>
      <c r="D41" s="12">
        <v>10606000</v>
      </c>
      <c r="E41" s="12">
        <v>11212571.97</v>
      </c>
      <c r="F41" s="16">
        <f t="shared" si="3"/>
        <v>105.71913982651331</v>
      </c>
      <c r="G41" s="16">
        <f t="shared" si="0"/>
        <v>105.71913982651331</v>
      </c>
      <c r="H41" s="21" t="s">
        <v>125</v>
      </c>
    </row>
    <row r="42" spans="1:8" ht="15.75">
      <c r="A42" s="8" t="s">
        <v>94</v>
      </c>
      <c r="B42" s="9" t="s">
        <v>37</v>
      </c>
      <c r="C42" s="10">
        <f>C43</f>
        <v>1132000</v>
      </c>
      <c r="D42" s="10">
        <f>D43</f>
        <v>1132000</v>
      </c>
      <c r="E42" s="10">
        <f>E43</f>
        <v>1122550</v>
      </c>
      <c r="F42" s="15">
        <f t="shared" si="3"/>
        <v>99.16519434628975</v>
      </c>
      <c r="G42" s="15">
        <f t="shared" si="0"/>
        <v>99.16519434628975</v>
      </c>
      <c r="H42" s="11"/>
    </row>
    <row r="43" spans="1:8" ht="47.25">
      <c r="A43" s="1" t="s">
        <v>95</v>
      </c>
      <c r="B43" s="11" t="s">
        <v>38</v>
      </c>
      <c r="C43" s="12">
        <v>1132000</v>
      </c>
      <c r="D43" s="12">
        <v>1132000</v>
      </c>
      <c r="E43" s="12">
        <v>1122550</v>
      </c>
      <c r="F43" s="16">
        <f t="shared" si="3"/>
        <v>99.16519434628975</v>
      </c>
      <c r="G43" s="16">
        <f t="shared" si="0"/>
        <v>99.16519434628975</v>
      </c>
      <c r="H43" s="21" t="s">
        <v>126</v>
      </c>
    </row>
    <row r="44" spans="1:8" ht="47.25">
      <c r="A44" s="8" t="s">
        <v>96</v>
      </c>
      <c r="B44" s="9" t="s">
        <v>39</v>
      </c>
      <c r="C44" s="10">
        <v>310222000</v>
      </c>
      <c r="D44" s="10">
        <v>444448473</v>
      </c>
      <c r="E44" s="10">
        <v>467688967.97</v>
      </c>
      <c r="F44" s="15">
        <f t="shared" si="3"/>
        <v>105.2290639707069</v>
      </c>
      <c r="G44" s="15">
        <f t="shared" si="0"/>
        <v>150.75944580655144</v>
      </c>
      <c r="H44" s="21" t="s">
        <v>127</v>
      </c>
    </row>
    <row r="45" spans="1:8" ht="15.75">
      <c r="A45" s="8" t="s">
        <v>97</v>
      </c>
      <c r="B45" s="9" t="s">
        <v>40</v>
      </c>
      <c r="C45" s="10">
        <v>0</v>
      </c>
      <c r="D45" s="10">
        <v>124720</v>
      </c>
      <c r="E45" s="10">
        <v>272512.96</v>
      </c>
      <c r="F45" s="15">
        <f t="shared" si="3"/>
        <v>218.49980756895445</v>
      </c>
      <c r="G45" s="16"/>
      <c r="H45" s="11"/>
    </row>
    <row r="46" spans="1:8" ht="15.75">
      <c r="A46" s="8" t="s">
        <v>98</v>
      </c>
      <c r="B46" s="9" t="s">
        <v>41</v>
      </c>
      <c r="C46" s="10">
        <f>C47+C52+C53+C54</f>
        <v>30621579384</v>
      </c>
      <c r="D46" s="10">
        <f>D47+D52+D53+D54</f>
        <v>30524446913.160004</v>
      </c>
      <c r="E46" s="10">
        <f>E47+E52+E53+E54</f>
        <v>30568132826.26</v>
      </c>
      <c r="F46" s="15">
        <f t="shared" si="3"/>
        <v>100.14311778760243</v>
      </c>
      <c r="G46" s="15">
        <f t="shared" si="0"/>
        <v>99.82546113291619</v>
      </c>
      <c r="H46" s="11"/>
    </row>
    <row r="47" spans="1:8" ht="37.5" customHeight="1">
      <c r="A47" s="8" t="s">
        <v>99</v>
      </c>
      <c r="B47" s="9" t="s">
        <v>42</v>
      </c>
      <c r="C47" s="10">
        <f>C48+C49+C50+C51</f>
        <v>30621579384</v>
      </c>
      <c r="D47" s="10">
        <f>D48+D49+D50+D51</f>
        <v>30527716878.45</v>
      </c>
      <c r="E47" s="10">
        <f>E48+E49+E50+E51</f>
        <v>30573923457.449997</v>
      </c>
      <c r="F47" s="15">
        <f t="shared" si="3"/>
        <v>100.15135943242652</v>
      </c>
      <c r="G47" s="15">
        <f t="shared" si="0"/>
        <v>99.84437142855242</v>
      </c>
      <c r="H47" s="11"/>
    </row>
    <row r="48" spans="1:8" ht="18.75" customHeight="1">
      <c r="A48" s="1" t="s">
        <v>100</v>
      </c>
      <c r="B48" s="11" t="s">
        <v>43</v>
      </c>
      <c r="C48" s="12">
        <v>13379978900</v>
      </c>
      <c r="D48" s="12">
        <v>13961625900</v>
      </c>
      <c r="E48" s="12">
        <v>14064642400</v>
      </c>
      <c r="F48" s="16">
        <f t="shared" si="3"/>
        <v>100.73785460760698</v>
      </c>
      <c r="G48" s="16">
        <f t="shared" si="0"/>
        <v>105.11707458671702</v>
      </c>
      <c r="H48" s="11"/>
    </row>
    <row r="49" spans="1:8" ht="100.5" customHeight="1">
      <c r="A49" s="1" t="s">
        <v>101</v>
      </c>
      <c r="B49" s="11" t="s">
        <v>44</v>
      </c>
      <c r="C49" s="12">
        <v>11182386200</v>
      </c>
      <c r="D49" s="12">
        <v>6676249000.79</v>
      </c>
      <c r="E49" s="12">
        <v>6654012188.93</v>
      </c>
      <c r="F49" s="16">
        <f t="shared" si="3"/>
        <v>99.66692656524091</v>
      </c>
      <c r="G49" s="16">
        <f t="shared" si="0"/>
        <v>59.504403352926595</v>
      </c>
      <c r="H49" s="11" t="s">
        <v>128</v>
      </c>
    </row>
    <row r="50" spans="1:8" ht="63">
      <c r="A50" s="1" t="s">
        <v>102</v>
      </c>
      <c r="B50" s="11" t="s">
        <v>45</v>
      </c>
      <c r="C50" s="12">
        <v>5964146100</v>
      </c>
      <c r="D50" s="12">
        <v>4944431689.66</v>
      </c>
      <c r="E50" s="12">
        <v>4906680451.78</v>
      </c>
      <c r="F50" s="16">
        <f>E50/D50*100</f>
        <v>99.23648984859176</v>
      </c>
      <c r="G50" s="16">
        <f t="shared" si="0"/>
        <v>82.26962199634914</v>
      </c>
      <c r="H50" s="11" t="s">
        <v>129</v>
      </c>
    </row>
    <row r="51" spans="1:8" ht="214.5" customHeight="1">
      <c r="A51" s="1" t="s">
        <v>103</v>
      </c>
      <c r="B51" s="11" t="s">
        <v>46</v>
      </c>
      <c r="C51" s="12">
        <v>95068184</v>
      </c>
      <c r="D51" s="12">
        <v>4945410288</v>
      </c>
      <c r="E51" s="12">
        <v>4948588416.74</v>
      </c>
      <c r="F51" s="16">
        <f>E51/D51*100</f>
        <v>100.06426420771824</v>
      </c>
      <c r="G51" s="16">
        <f t="shared" si="0"/>
        <v>5205.3044546848605</v>
      </c>
      <c r="H51" s="11" t="s">
        <v>130</v>
      </c>
    </row>
    <row r="52" spans="1:8" ht="41.25" customHeight="1">
      <c r="A52" s="1" t="s">
        <v>104</v>
      </c>
      <c r="B52" s="11" t="s">
        <v>50</v>
      </c>
      <c r="C52" s="12"/>
      <c r="D52" s="12">
        <v>0</v>
      </c>
      <c r="E52" s="12">
        <v>-3014351.57</v>
      </c>
      <c r="F52" s="16"/>
      <c r="G52" s="16"/>
      <c r="H52" s="11"/>
    </row>
    <row r="53" spans="1:8" ht="97.5" customHeight="1">
      <c r="A53" s="1" t="s">
        <v>105</v>
      </c>
      <c r="B53" s="11" t="s">
        <v>47</v>
      </c>
      <c r="C53" s="12"/>
      <c r="D53" s="12">
        <v>35372751.83</v>
      </c>
      <c r="E53" s="12">
        <v>39679732.83</v>
      </c>
      <c r="F53" s="16">
        <f>E53/D53*100</f>
        <v>112.17598512182252</v>
      </c>
      <c r="G53" s="16"/>
      <c r="H53" s="11"/>
    </row>
    <row r="54" spans="1:8" ht="47.25">
      <c r="A54" s="1" t="s">
        <v>106</v>
      </c>
      <c r="B54" s="11" t="s">
        <v>48</v>
      </c>
      <c r="C54" s="12"/>
      <c r="D54" s="12">
        <v>-38642717.12</v>
      </c>
      <c r="E54" s="12">
        <v>-42456012.45</v>
      </c>
      <c r="F54" s="16">
        <f>E54/D54*100</f>
        <v>109.86808282181168</v>
      </c>
      <c r="G54" s="16"/>
      <c r="H54" s="11"/>
    </row>
    <row r="55" spans="1:8" ht="18.75" customHeight="1">
      <c r="A55" s="22" t="s">
        <v>2</v>
      </c>
      <c r="B55" s="23"/>
      <c r="C55" s="14">
        <f>C6+C46</f>
        <v>55416237784</v>
      </c>
      <c r="D55" s="14">
        <f>D6+D46</f>
        <v>57527106561.16</v>
      </c>
      <c r="E55" s="14">
        <f>E6+E46</f>
        <v>58041013065.8</v>
      </c>
      <c r="F55" s="17">
        <f>E55/D55*100</f>
        <v>100.89332931092865</v>
      </c>
      <c r="G55" s="17">
        <f t="shared" si="0"/>
        <v>104.73647325542161</v>
      </c>
      <c r="H55" s="11"/>
    </row>
    <row r="56" spans="4:5" ht="15.75">
      <c r="D56" s="13"/>
      <c r="E56" s="13"/>
    </row>
    <row r="57" spans="4:5" ht="15.75">
      <c r="D57" s="13"/>
      <c r="E57" s="13"/>
    </row>
  </sheetData>
  <sheetProtection/>
  <autoFilter ref="A5:F55"/>
  <mergeCells count="13">
    <mergeCell ref="G3:G5"/>
    <mergeCell ref="H3:H5"/>
    <mergeCell ref="A7:B7"/>
    <mergeCell ref="A25:B25"/>
    <mergeCell ref="A1:H1"/>
    <mergeCell ref="F2:H2"/>
    <mergeCell ref="A55:B55"/>
    <mergeCell ref="A3:A5"/>
    <mergeCell ref="B3:B5"/>
    <mergeCell ref="D3:D5"/>
    <mergeCell ref="E3:E5"/>
    <mergeCell ref="F3:F5"/>
    <mergeCell ref="C3:C5"/>
  </mergeCells>
  <printOptions/>
  <pageMargins left="0.28" right="0.31" top="0.35433070866141736" bottom="0.3937007874015748" header="0.15748031496062992" footer="0"/>
  <pageSetup fitToHeight="0" horizontalDpi="600" verticalDpi="600" orientation="landscape" paperSize="9" scale="70" r:id="rId1"/>
  <headerFooter>
    <oddHeader>&amp;C&amp;P</oddHead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Прудников</cp:lastModifiedBy>
  <cp:lastPrinted>2019-06-03T07:47:45Z</cp:lastPrinted>
  <dcterms:created xsi:type="dcterms:W3CDTF">2017-04-17T08:10:55Z</dcterms:created>
  <dcterms:modified xsi:type="dcterms:W3CDTF">2019-06-03T09:57:23Z</dcterms:modified>
  <cp:category/>
  <cp:version/>
  <cp:contentType/>
  <cp:contentStatus/>
</cp:coreProperties>
</file>